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760" activeTab="0"/>
  </bookViews>
  <sheets>
    <sheet name="Øl opskrift" sheetId="1" r:id="rId1"/>
    <sheet name="Malt" sheetId="2" r:id="rId2"/>
    <sheet name="Humle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<sst xmlns="http://schemas.openxmlformats.org/spreadsheetml/2006/main" count="63" uniqueCount="59">
  <si>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Brygmester</t>
  </si>
  <si>
    <t>Opskrift Navn</t>
  </si>
  <si>
    <t>Dato</t>
  </si>
  <si>
    <t>Øl stil :</t>
  </si>
  <si>
    <t>Speciel Smag :</t>
  </si>
  <si>
    <t>Gryde :</t>
  </si>
  <si>
    <t>Mæske tider:</t>
  </si>
  <si>
    <t>Malt</t>
  </si>
  <si>
    <t>EBC</t>
  </si>
  <si>
    <t>Vægt</t>
  </si>
  <si>
    <t>Procent</t>
  </si>
  <si>
    <t>Gravity</t>
  </si>
  <si>
    <t>Farve</t>
  </si>
  <si>
    <t>Samlet</t>
  </si>
  <si>
    <t>Humle navn</t>
  </si>
  <si>
    <t>Alpha</t>
  </si>
  <si>
    <t>Vægt g</t>
  </si>
  <si>
    <t>Kog min</t>
  </si>
  <si>
    <t>Util %</t>
  </si>
  <si>
    <t>IBU</t>
  </si>
  <si>
    <t>Gravity målingerne</t>
  </si>
  <si>
    <t>Beregnet G</t>
  </si>
  <si>
    <t>G inden tilsætninger</t>
  </si>
  <si>
    <t>Original G ( OG )</t>
  </si>
  <si>
    <t>G ved 1.st omstikning</t>
  </si>
  <si>
    <t>G ved 2.nd omstikning</t>
  </si>
  <si>
    <t xml:space="preserve"> </t>
  </si>
  <si>
    <t>Final G ( FG )</t>
  </si>
  <si>
    <t>Grader</t>
  </si>
  <si>
    <t>Gær type :</t>
  </si>
  <si>
    <t>Gæring / lagering</t>
  </si>
  <si>
    <t>Dage</t>
  </si>
  <si>
    <t>Kommentarer :</t>
  </si>
  <si>
    <t>Alkohol %</t>
  </si>
  <si>
    <t>Mæske efektivitet :</t>
  </si>
  <si>
    <t>%</t>
  </si>
  <si>
    <t>L</t>
  </si>
  <si>
    <t>Amber Malt</t>
  </si>
  <si>
    <t>Navn</t>
  </si>
  <si>
    <t>Aroma Malt</t>
  </si>
  <si>
    <t>Jesper Lyngbye</t>
  </si>
  <si>
    <t>Blå Chimay Clon</t>
  </si>
  <si>
    <t>Styrian Golding</t>
  </si>
  <si>
    <t>irish Moss</t>
  </si>
  <si>
    <t>Mørk stærk Belgisk Ale</t>
  </si>
  <si>
    <t>66 grader i 60 min, 75 grader i 20 min, 80 grader i 20 min.</t>
  </si>
  <si>
    <t>Pilsner Malt Castle</t>
  </si>
  <si>
    <t>Flaked Corn</t>
  </si>
  <si>
    <t>Flaked Oat</t>
  </si>
  <si>
    <t>Münchener Castle</t>
  </si>
  <si>
    <t>Cara-Hell Weyermann</t>
  </si>
  <si>
    <t>Cara-Aroma Weyermann</t>
  </si>
  <si>
    <t>Dehusked Chokolade malt Weyermann</t>
  </si>
  <si>
    <t>Mørk Hvede malt Weyermann</t>
  </si>
  <si>
    <t>Brun Farin</t>
  </si>
  <si>
    <t>Mangrove Jack M27</t>
  </si>
  <si>
    <t xml:space="preserve">forventet  G 1016, oprindelig opskrift, G får kandis 1066, 28-04: 30 Sekunder mellem hver bobel. 30-04: 1 min 5 sek. Mellem boblerne. Tappet 03-05-2015 </t>
  </si>
  <si>
    <t>1. st. Fermatering</t>
  </si>
  <si>
    <t>2. nd. Fermatering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</si>
</sst>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  <numFmt numFmtId="165" formatCode="&quot;Ja&quot;;&quot;Ja&quot;;&quot;Nej&quot;"/>
    <numFmt numFmtId="166" formatCode="&quot;Sandt&quot;;&quot;Sandt&quot;;&quot;Falsk&quot;"/>
    <numFmt numFmtId="167" formatCode="&quot;Til&quot;;&quot;Til&quot;;&quot;Fra&quot;"/>
    <numFmt numFmtId="168" formatCode="[$€-2]\ #.##000_);[Red]\([$€-2]\ #.##000\)"/>
    <numFmt numFmtId="169" formatCode="0.0"/>
    <numFmt numFmtId="170" formatCode="&quot;Sand&quot;;&quot;Sand&quot;;&quot;Falsk&quot;"/>
  </numFmts>
  <fonts count="3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10"/>
      <name val="Times New Roman"/>
      <family val="2"/>
    </font>
    <font>
      <b/>
      <sz val="14"/>
      <color indexed="52"/>
      <name val="Times New Roman"/>
      <family val="2"/>
    </font>
    <font>
      <u val="single"/>
      <sz val="14"/>
      <color indexed="25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sz val="14"/>
      <color indexed="62"/>
      <name val="Times New Roman"/>
      <family val="2"/>
    </font>
    <font>
      <b/>
      <sz val="14"/>
      <color indexed="9"/>
      <name val="Times New Roman"/>
      <family val="2"/>
    </font>
    <font>
      <u val="single"/>
      <sz val="14"/>
      <color indexed="30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52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sz val="14"/>
      <color theme="0"/>
      <name val="Times New Roman"/>
      <family val="2"/>
    </font>
    <font>
      <sz val="14"/>
      <color rgb="FFFF0000"/>
      <name val="Times New Roman"/>
      <family val="2"/>
    </font>
    <font>
      <b/>
      <sz val="14"/>
      <color rgb="FFFA7D00"/>
      <name val="Times New Roman"/>
      <family val="2"/>
    </font>
    <font>
      <u val="single"/>
      <sz val="14"/>
      <color theme="11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3F3F76"/>
      <name val="Times New Roman"/>
      <family val="2"/>
    </font>
    <font>
      <b/>
      <sz val="14"/>
      <color theme="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" fontId="0" fillId="0" borderId="30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" fontId="0" fillId="0" borderId="40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69" fontId="0" fillId="0" borderId="40" xfId="0" applyNumberFormat="1" applyBorder="1" applyAlignment="1">
      <alignment horizontal="center" vertical="center"/>
    </xf>
    <xf numFmtId="169" fontId="0" fillId="0" borderId="38" xfId="0" applyNumberFormat="1" applyBorder="1" applyAlignment="1">
      <alignment horizontal="center" vertical="center"/>
    </xf>
    <xf numFmtId="169" fontId="0" fillId="0" borderId="41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9" fontId="0" fillId="0" borderId="25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29" xfId="0" applyNumberFormat="1" applyBorder="1" applyAlignment="1">
      <alignment horizontal="center" vertical="center"/>
    </xf>
    <xf numFmtId="169" fontId="0" fillId="0" borderId="39" xfId="0" applyNumberFormat="1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169" fontId="0" fillId="0" borderId="42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" fontId="0" fillId="0" borderId="2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169" fontId="0" fillId="0" borderId="13" xfId="0" applyNumberForma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49" fontId="0" fillId="0" borderId="24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44" xfId="0" applyNumberFormat="1" applyBorder="1" applyAlignment="1">
      <alignment horizontal="left" vertical="top" wrapText="1"/>
    </xf>
    <xf numFmtId="49" fontId="0" fillId="0" borderId="32" xfId="0" applyNumberFormat="1" applyBorder="1" applyAlignment="1">
      <alignment horizontal="left" vertical="top" wrapText="1"/>
    </xf>
    <xf numFmtId="49" fontId="0" fillId="0" borderId="33" xfId="0" applyNumberFormat="1" applyBorder="1" applyAlignment="1">
      <alignment horizontal="left" vertical="top" wrapText="1"/>
    </xf>
    <xf numFmtId="49" fontId="0" fillId="0" borderId="36" xfId="0" applyNumberFormat="1" applyBorder="1" applyAlignment="1">
      <alignment horizontal="left" vertical="top" wrapText="1"/>
    </xf>
    <xf numFmtId="169" fontId="0" fillId="0" borderId="16" xfId="0" applyNumberForma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1" fontId="0" fillId="0" borderId="3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1" xfId="0" applyNumberFormat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R48"/>
  <sheetViews>
    <sheetView tabSelected="1" zoomScalePageLayoutView="0" workbookViewId="0" topLeftCell="A7">
      <selection activeCell="D42" sqref="D42:AQ47"/>
    </sheetView>
  </sheetViews>
  <sheetFormatPr defaultColWidth="1.77734375" defaultRowHeight="18.75"/>
  <sheetData>
    <row r="1" ht="19.5" thickBot="1"/>
    <row r="2" spans="3:44" ht="19.5" thickBot="1">
      <c r="C2" s="25" t="s">
        <v>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1"/>
      <c r="P2" s="1"/>
      <c r="Q2" s="17" t="s">
        <v>1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28"/>
      <c r="AI2" s="1"/>
      <c r="AJ2" s="1"/>
      <c r="AK2" s="1"/>
      <c r="AL2" s="1"/>
      <c r="AM2" s="17" t="s">
        <v>2</v>
      </c>
      <c r="AN2" s="18"/>
      <c r="AO2" s="18"/>
      <c r="AP2" s="18"/>
      <c r="AQ2" s="18"/>
      <c r="AR2" s="28"/>
    </row>
    <row r="3" spans="3:44" ht="19.5" thickBot="1">
      <c r="C3" s="17" t="s">
        <v>40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28"/>
      <c r="O3" s="3"/>
      <c r="P3" s="3"/>
      <c r="Q3" s="17" t="s">
        <v>41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28"/>
      <c r="AI3" s="3"/>
      <c r="AJ3" s="3"/>
      <c r="AK3" s="3"/>
      <c r="AL3" s="3"/>
      <c r="AM3" s="30">
        <v>42108</v>
      </c>
      <c r="AN3" s="31"/>
      <c r="AO3" s="31"/>
      <c r="AP3" s="31"/>
      <c r="AQ3" s="31"/>
      <c r="AR3" s="32"/>
    </row>
    <row r="4" spans="3:44" ht="7.5" customHeight="1" thickBot="1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</row>
    <row r="5" spans="3:44" ht="6.75" customHeight="1" thickBot="1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</row>
    <row r="6" spans="3:44" ht="19.5" thickBot="1">
      <c r="C6" s="2"/>
      <c r="D6" s="17" t="s">
        <v>3</v>
      </c>
      <c r="E6" s="18"/>
      <c r="F6" s="18"/>
      <c r="G6" s="18"/>
      <c r="H6" s="19" t="s">
        <v>44</v>
      </c>
      <c r="I6" s="20"/>
      <c r="J6" s="20"/>
      <c r="K6" s="20"/>
      <c r="L6" s="20"/>
      <c r="M6" s="20"/>
      <c r="N6" s="21"/>
      <c r="O6" s="3"/>
      <c r="P6" s="3"/>
      <c r="Q6" s="17" t="s">
        <v>4</v>
      </c>
      <c r="R6" s="18"/>
      <c r="S6" s="18"/>
      <c r="T6" s="18"/>
      <c r="U6" s="18"/>
      <c r="V6" s="18"/>
      <c r="W6" s="18"/>
      <c r="X6" s="18"/>
      <c r="Y6" s="22"/>
      <c r="Z6" s="23"/>
      <c r="AA6" s="23"/>
      <c r="AB6" s="23"/>
      <c r="AC6" s="23"/>
      <c r="AD6" s="23"/>
      <c r="AE6" s="23"/>
      <c r="AF6" s="23"/>
      <c r="AG6" s="23"/>
      <c r="AH6" s="24"/>
      <c r="AI6" s="3"/>
      <c r="AJ6" s="17" t="s">
        <v>5</v>
      </c>
      <c r="AK6" s="18"/>
      <c r="AL6" s="18"/>
      <c r="AM6" s="18"/>
      <c r="AN6" s="29">
        <v>23</v>
      </c>
      <c r="AO6" s="18"/>
      <c r="AP6" s="18" t="s">
        <v>36</v>
      </c>
      <c r="AQ6" s="28"/>
      <c r="AR6" s="4"/>
    </row>
    <row r="7" spans="3:44" ht="6.75" customHeight="1" thickBot="1"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4"/>
    </row>
    <row r="8" spans="3:44" ht="19.5" thickBot="1">
      <c r="C8" s="2"/>
      <c r="D8" s="17" t="s">
        <v>6</v>
      </c>
      <c r="E8" s="18"/>
      <c r="F8" s="18"/>
      <c r="G8" s="18"/>
      <c r="H8" s="18"/>
      <c r="I8" s="18"/>
      <c r="J8" s="18"/>
      <c r="K8" s="9"/>
      <c r="L8" s="22" t="s">
        <v>45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4"/>
      <c r="AR8" s="4"/>
    </row>
    <row r="9" spans="3:44" ht="6.75" customHeight="1" thickBot="1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</row>
    <row r="10" spans="3:44" ht="18.75">
      <c r="C10" s="2"/>
      <c r="D10" s="33" t="s">
        <v>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  <c r="X10" s="36" t="s">
        <v>8</v>
      </c>
      <c r="Y10" s="37"/>
      <c r="Z10" s="37"/>
      <c r="AA10" s="38"/>
      <c r="AB10" s="36" t="s">
        <v>9</v>
      </c>
      <c r="AC10" s="37"/>
      <c r="AD10" s="37"/>
      <c r="AE10" s="38"/>
      <c r="AF10" s="36" t="s">
        <v>10</v>
      </c>
      <c r="AG10" s="37"/>
      <c r="AH10" s="37"/>
      <c r="AI10" s="38"/>
      <c r="AJ10" s="36" t="s">
        <v>11</v>
      </c>
      <c r="AK10" s="37"/>
      <c r="AL10" s="37"/>
      <c r="AM10" s="38"/>
      <c r="AN10" s="36" t="s">
        <v>12</v>
      </c>
      <c r="AO10" s="37"/>
      <c r="AP10" s="37"/>
      <c r="AQ10" s="39"/>
      <c r="AR10" s="4"/>
    </row>
    <row r="11" spans="3:44" ht="18.75">
      <c r="C11" s="2"/>
      <c r="D11" s="40" t="s">
        <v>46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3">
        <v>3</v>
      </c>
      <c r="Y11" s="44"/>
      <c r="Z11" s="44"/>
      <c r="AA11" s="45"/>
      <c r="AB11" s="43">
        <v>5460</v>
      </c>
      <c r="AC11" s="44"/>
      <c r="AD11" s="44"/>
      <c r="AE11" s="45"/>
      <c r="AF11" s="43">
        <f>(AB11/AB21)*100</f>
        <v>74.64114832535886</v>
      </c>
      <c r="AG11" s="44"/>
      <c r="AH11" s="44"/>
      <c r="AI11" s="45"/>
      <c r="AJ11" s="43">
        <v>1057</v>
      </c>
      <c r="AK11" s="44"/>
      <c r="AL11" s="44"/>
      <c r="AM11" s="45"/>
      <c r="AN11" s="46">
        <v>3</v>
      </c>
      <c r="AO11" s="47"/>
      <c r="AP11" s="47"/>
      <c r="AQ11" s="48"/>
      <c r="AR11" s="4"/>
    </row>
    <row r="12" spans="3:44" ht="18.75">
      <c r="C12" s="2"/>
      <c r="D12" s="40" t="s">
        <v>49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43">
        <v>25</v>
      </c>
      <c r="Y12" s="44"/>
      <c r="Z12" s="44"/>
      <c r="AA12" s="45"/>
      <c r="AB12" s="43">
        <v>315</v>
      </c>
      <c r="AC12" s="44"/>
      <c r="AD12" s="44"/>
      <c r="AE12" s="45"/>
      <c r="AF12" s="43">
        <f>(AB12/AB21)*100</f>
        <v>4.30622009569378</v>
      </c>
      <c r="AG12" s="44"/>
      <c r="AH12" s="44"/>
      <c r="AI12" s="45"/>
      <c r="AJ12" s="43">
        <v>1003</v>
      </c>
      <c r="AK12" s="44"/>
      <c r="AL12" s="44"/>
      <c r="AM12" s="45"/>
      <c r="AN12" s="46">
        <v>1.2</v>
      </c>
      <c r="AO12" s="47"/>
      <c r="AP12" s="47"/>
      <c r="AQ12" s="48"/>
      <c r="AR12" s="4"/>
    </row>
    <row r="13" spans="3:44" ht="18.75">
      <c r="C13" s="2"/>
      <c r="D13" s="40" t="s">
        <v>50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43">
        <v>25</v>
      </c>
      <c r="Y13" s="44"/>
      <c r="Z13" s="44"/>
      <c r="AA13" s="45"/>
      <c r="AB13" s="43">
        <v>145</v>
      </c>
      <c r="AC13" s="44"/>
      <c r="AD13" s="44"/>
      <c r="AE13" s="45"/>
      <c r="AF13" s="43">
        <f>(AB13/AB21)*100</f>
        <v>1.9822282980177717</v>
      </c>
      <c r="AG13" s="44"/>
      <c r="AH13" s="44"/>
      <c r="AI13" s="45"/>
      <c r="AJ13" s="43">
        <v>1001</v>
      </c>
      <c r="AK13" s="44"/>
      <c r="AL13" s="44"/>
      <c r="AM13" s="45"/>
      <c r="AN13" s="46">
        <v>0.7</v>
      </c>
      <c r="AO13" s="47"/>
      <c r="AP13" s="47"/>
      <c r="AQ13" s="48"/>
      <c r="AR13" s="4"/>
    </row>
    <row r="14" spans="3:44" ht="18.75">
      <c r="C14" s="2"/>
      <c r="D14" s="40" t="s">
        <v>51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43">
        <v>300</v>
      </c>
      <c r="Y14" s="44"/>
      <c r="Z14" s="44"/>
      <c r="AA14" s="45"/>
      <c r="AB14" s="43">
        <v>145</v>
      </c>
      <c r="AC14" s="44"/>
      <c r="AD14" s="44"/>
      <c r="AE14" s="45"/>
      <c r="AF14" s="43">
        <f>(AB14/AB21)*100</f>
        <v>1.9822282980177717</v>
      </c>
      <c r="AG14" s="44"/>
      <c r="AH14" s="44"/>
      <c r="AI14" s="45"/>
      <c r="AJ14" s="43">
        <v>1001</v>
      </c>
      <c r="AK14" s="44"/>
      <c r="AL14" s="44"/>
      <c r="AM14" s="45"/>
      <c r="AN14" s="46">
        <v>26.3</v>
      </c>
      <c r="AO14" s="47"/>
      <c r="AP14" s="47"/>
      <c r="AQ14" s="48"/>
      <c r="AR14" s="4"/>
    </row>
    <row r="15" spans="3:44" ht="18.75">
      <c r="C15" s="2"/>
      <c r="D15" s="40" t="s">
        <v>52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>
        <v>800</v>
      </c>
      <c r="Y15" s="44"/>
      <c r="Z15" s="44"/>
      <c r="AA15" s="45"/>
      <c r="AB15" s="43">
        <v>60</v>
      </c>
      <c r="AC15" s="44"/>
      <c r="AD15" s="44"/>
      <c r="AE15" s="45"/>
      <c r="AF15" s="43">
        <f>(AB15/AB21)*100</f>
        <v>0.8202323991797676</v>
      </c>
      <c r="AG15" s="44"/>
      <c r="AH15" s="44"/>
      <c r="AI15" s="45"/>
      <c r="AJ15" s="43">
        <v>1000</v>
      </c>
      <c r="AK15" s="44"/>
      <c r="AL15" s="44"/>
      <c r="AM15" s="45"/>
      <c r="AN15" s="46">
        <v>8.4</v>
      </c>
      <c r="AO15" s="47"/>
      <c r="AP15" s="47"/>
      <c r="AQ15" s="48"/>
      <c r="AR15" s="4"/>
    </row>
    <row r="16" spans="3:44" ht="18.75">
      <c r="C16" s="2"/>
      <c r="D16" s="40" t="s">
        <v>53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43">
        <v>15</v>
      </c>
      <c r="Y16" s="44"/>
      <c r="Z16" s="44"/>
      <c r="AA16" s="45"/>
      <c r="AB16" s="43">
        <v>215</v>
      </c>
      <c r="AC16" s="44"/>
      <c r="AD16" s="44"/>
      <c r="AE16" s="45"/>
      <c r="AF16" s="43">
        <f>(AB16/AB21)*100</f>
        <v>2.939166097060834</v>
      </c>
      <c r="AG16" s="44"/>
      <c r="AH16" s="44"/>
      <c r="AI16" s="45"/>
      <c r="AJ16" s="43">
        <v>1002</v>
      </c>
      <c r="AK16" s="44"/>
      <c r="AL16" s="44"/>
      <c r="AM16" s="45"/>
      <c r="AN16" s="46">
        <v>0.6</v>
      </c>
      <c r="AO16" s="47"/>
      <c r="AP16" s="47"/>
      <c r="AQ16" s="48"/>
      <c r="AR16" s="4"/>
    </row>
    <row r="17" spans="3:44" ht="18.75">
      <c r="C17" s="2"/>
      <c r="D17" s="40" t="s">
        <v>47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3"/>
      <c r="Y17" s="44"/>
      <c r="Z17" s="44"/>
      <c r="AA17" s="45"/>
      <c r="AB17" s="43">
        <v>250</v>
      </c>
      <c r="AC17" s="44"/>
      <c r="AD17" s="44"/>
      <c r="AE17" s="45"/>
      <c r="AF17" s="43">
        <f>(AB17/AB21)*100</f>
        <v>3.417634996582365</v>
      </c>
      <c r="AG17" s="44"/>
      <c r="AH17" s="44"/>
      <c r="AI17" s="45"/>
      <c r="AJ17" s="43"/>
      <c r="AK17" s="44"/>
      <c r="AL17" s="44"/>
      <c r="AM17" s="45"/>
      <c r="AN17" s="46">
        <f>(AF17/100)*X17</f>
        <v>0</v>
      </c>
      <c r="AO17" s="47"/>
      <c r="AP17" s="47"/>
      <c r="AQ17" s="48"/>
      <c r="AR17" s="4"/>
    </row>
    <row r="18" spans="3:44" ht="18.75">
      <c r="C18" s="2"/>
      <c r="D18" s="40" t="s">
        <v>48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  <c r="X18" s="43"/>
      <c r="Y18" s="44"/>
      <c r="Z18" s="44"/>
      <c r="AA18" s="45"/>
      <c r="AB18" s="43">
        <v>250</v>
      </c>
      <c r="AC18" s="44"/>
      <c r="AD18" s="44"/>
      <c r="AE18" s="45"/>
      <c r="AF18" s="43">
        <f>(AB18/AB21)*100</f>
        <v>3.417634996582365</v>
      </c>
      <c r="AG18" s="44"/>
      <c r="AH18" s="44"/>
      <c r="AI18" s="45"/>
      <c r="AJ18" s="43"/>
      <c r="AK18" s="44"/>
      <c r="AL18" s="44"/>
      <c r="AM18" s="45"/>
      <c r="AN18" s="46">
        <f>(AF18/100)*X18</f>
        <v>0</v>
      </c>
      <c r="AO18" s="47"/>
      <c r="AP18" s="47"/>
      <c r="AQ18" s="48"/>
      <c r="AR18" s="4"/>
    </row>
    <row r="19" spans="3:44" ht="18.75">
      <c r="C19" s="2"/>
      <c r="D19" s="40" t="s">
        <v>54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3">
        <v>500</v>
      </c>
      <c r="Y19" s="44"/>
      <c r="Z19" s="44"/>
      <c r="AA19" s="45"/>
      <c r="AB19" s="43">
        <v>475</v>
      </c>
      <c r="AC19" s="44"/>
      <c r="AD19" s="44"/>
      <c r="AE19" s="45"/>
      <c r="AF19" s="43">
        <f>(AB19/AB21)*100</f>
        <v>6.493506493506493</v>
      </c>
      <c r="AG19" s="44"/>
      <c r="AH19" s="44"/>
      <c r="AI19" s="45"/>
      <c r="AJ19" s="43">
        <v>1013</v>
      </c>
      <c r="AK19" s="44"/>
      <c r="AL19" s="44"/>
      <c r="AM19" s="45"/>
      <c r="AN19" s="46">
        <v>70.5</v>
      </c>
      <c r="AO19" s="47"/>
      <c r="AP19" s="47"/>
      <c r="AQ19" s="48"/>
      <c r="AR19" s="4"/>
    </row>
    <row r="20" spans="3:44" ht="19.5" thickBot="1">
      <c r="C20" s="2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  <c r="X20" s="59"/>
      <c r="Y20" s="60"/>
      <c r="Z20" s="60"/>
      <c r="AA20" s="61"/>
      <c r="AB20" s="59"/>
      <c r="AC20" s="60"/>
      <c r="AD20" s="60"/>
      <c r="AE20" s="61"/>
      <c r="AF20" s="59">
        <f>(AB20/AB21)*100</f>
        <v>0</v>
      </c>
      <c r="AG20" s="60"/>
      <c r="AH20" s="60"/>
      <c r="AI20" s="61"/>
      <c r="AJ20" s="59"/>
      <c r="AK20" s="60"/>
      <c r="AL20" s="60"/>
      <c r="AM20" s="61"/>
      <c r="AN20" s="62">
        <f>(AF20/100)*X20</f>
        <v>0</v>
      </c>
      <c r="AO20" s="63"/>
      <c r="AP20" s="63"/>
      <c r="AQ20" s="64"/>
      <c r="AR20" s="4"/>
    </row>
    <row r="21" spans="3:44" ht="19.5" thickBot="1">
      <c r="C21" s="2"/>
      <c r="D21" s="49" t="s">
        <v>13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  <c r="X21" s="52"/>
      <c r="Y21" s="53"/>
      <c r="Z21" s="53"/>
      <c r="AA21" s="54"/>
      <c r="AB21" s="52">
        <f>SUM(AB11:AE20)</f>
        <v>7315</v>
      </c>
      <c r="AC21" s="53"/>
      <c r="AD21" s="53"/>
      <c r="AE21" s="54"/>
      <c r="AF21" s="52"/>
      <c r="AG21" s="53"/>
      <c r="AH21" s="53"/>
      <c r="AI21" s="54"/>
      <c r="AJ21" s="52">
        <f>SUM(AJ11:AM20)-6000</f>
        <v>1077</v>
      </c>
      <c r="AK21" s="53"/>
      <c r="AL21" s="53"/>
      <c r="AM21" s="54"/>
      <c r="AN21" s="52">
        <f>SUM(AN11:AQ20)</f>
        <v>110.7</v>
      </c>
      <c r="AO21" s="53"/>
      <c r="AP21" s="53"/>
      <c r="AQ21" s="55"/>
      <c r="AR21" s="4"/>
    </row>
    <row r="22" spans="3:44" ht="7.5" customHeight="1" thickBot="1"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</row>
    <row r="23" spans="3:44" ht="19.5" thickBot="1">
      <c r="C23" s="2"/>
      <c r="D23" s="65" t="s">
        <v>14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66"/>
      <c r="X23" s="22" t="s">
        <v>15</v>
      </c>
      <c r="Y23" s="23"/>
      <c r="Z23" s="23"/>
      <c r="AA23" s="66"/>
      <c r="AB23" s="22" t="s">
        <v>16</v>
      </c>
      <c r="AC23" s="23"/>
      <c r="AD23" s="23"/>
      <c r="AE23" s="66"/>
      <c r="AF23" s="22" t="s">
        <v>17</v>
      </c>
      <c r="AG23" s="23"/>
      <c r="AH23" s="23"/>
      <c r="AI23" s="66"/>
      <c r="AJ23" s="22" t="s">
        <v>18</v>
      </c>
      <c r="AK23" s="23"/>
      <c r="AL23" s="23"/>
      <c r="AM23" s="66"/>
      <c r="AN23" s="22" t="s">
        <v>19</v>
      </c>
      <c r="AO23" s="23"/>
      <c r="AP23" s="23"/>
      <c r="AQ23" s="24"/>
      <c r="AR23" s="4"/>
    </row>
    <row r="24" spans="3:44" ht="19.5" thickBot="1">
      <c r="C24" s="2"/>
      <c r="D24" s="67" t="s">
        <v>42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8"/>
      <c r="X24" s="74">
        <v>5.4</v>
      </c>
      <c r="Y24" s="75"/>
      <c r="Z24" s="75"/>
      <c r="AA24" s="76"/>
      <c r="AB24" s="83">
        <v>35</v>
      </c>
      <c r="AC24" s="84"/>
      <c r="AD24" s="84"/>
      <c r="AE24" s="85"/>
      <c r="AF24" s="83">
        <v>60</v>
      </c>
      <c r="AG24" s="84"/>
      <c r="AH24" s="84"/>
      <c r="AI24" s="85"/>
      <c r="AJ24" s="74">
        <f>AF24*0.5</f>
        <v>30</v>
      </c>
      <c r="AK24" s="75"/>
      <c r="AL24" s="75"/>
      <c r="AM24" s="76"/>
      <c r="AN24" s="74">
        <f>(AB24*AJ24*X24)/(AN6*10)</f>
        <v>24.652173913043477</v>
      </c>
      <c r="AO24" s="75"/>
      <c r="AP24" s="75"/>
      <c r="AQ24" s="82"/>
      <c r="AR24" s="4"/>
    </row>
    <row r="25" spans="3:44" ht="18.75">
      <c r="C25" s="2"/>
      <c r="D25" s="68" t="s">
        <v>42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46">
        <v>5.4</v>
      </c>
      <c r="Y25" s="47"/>
      <c r="Z25" s="47"/>
      <c r="AA25" s="77"/>
      <c r="AB25" s="43">
        <v>15</v>
      </c>
      <c r="AC25" s="44"/>
      <c r="AD25" s="44"/>
      <c r="AE25" s="45"/>
      <c r="AF25" s="43">
        <v>15</v>
      </c>
      <c r="AG25" s="44"/>
      <c r="AH25" s="44"/>
      <c r="AI25" s="45"/>
      <c r="AJ25" s="98">
        <f>AF25*0.5</f>
        <v>7.5</v>
      </c>
      <c r="AK25" s="99"/>
      <c r="AL25" s="99"/>
      <c r="AM25" s="100"/>
      <c r="AN25" s="74">
        <f>(AB25*AJ25*X25)/(AN6*10)</f>
        <v>2.641304347826087</v>
      </c>
      <c r="AO25" s="75"/>
      <c r="AP25" s="75"/>
      <c r="AQ25" s="82"/>
      <c r="AR25" s="4"/>
    </row>
    <row r="26" spans="3:44" ht="18.75">
      <c r="C26" s="2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46"/>
      <c r="Y26" s="47"/>
      <c r="Z26" s="47"/>
      <c r="AA26" s="77"/>
      <c r="AB26" s="43"/>
      <c r="AC26" s="44"/>
      <c r="AD26" s="44"/>
      <c r="AE26" s="45"/>
      <c r="AF26" s="43"/>
      <c r="AG26" s="44"/>
      <c r="AH26" s="44"/>
      <c r="AI26" s="45"/>
      <c r="AJ26" s="46"/>
      <c r="AK26" s="47"/>
      <c r="AL26" s="47"/>
      <c r="AM26" s="77"/>
      <c r="AN26" s="46"/>
      <c r="AO26" s="47"/>
      <c r="AP26" s="47"/>
      <c r="AQ26" s="48"/>
      <c r="AR26" s="4"/>
    </row>
    <row r="27" spans="3:44" ht="18.75">
      <c r="C27" s="2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70"/>
      <c r="X27" s="46"/>
      <c r="Y27" s="47"/>
      <c r="Z27" s="47"/>
      <c r="AA27" s="77"/>
      <c r="AB27" s="43"/>
      <c r="AC27" s="44"/>
      <c r="AD27" s="44"/>
      <c r="AE27" s="45"/>
      <c r="AF27" s="43"/>
      <c r="AG27" s="44"/>
      <c r="AH27" s="44"/>
      <c r="AI27" s="45"/>
      <c r="AJ27" s="46"/>
      <c r="AK27" s="47"/>
      <c r="AL27" s="47"/>
      <c r="AM27" s="77"/>
      <c r="AN27" s="46"/>
      <c r="AO27" s="47"/>
      <c r="AP27" s="47"/>
      <c r="AQ27" s="48"/>
      <c r="AR27" s="4"/>
    </row>
    <row r="28" spans="3:44" ht="19.5" thickBot="1">
      <c r="C28" s="2"/>
      <c r="D28" s="71" t="s">
        <v>43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62"/>
      <c r="Y28" s="63"/>
      <c r="Z28" s="63"/>
      <c r="AA28" s="78"/>
      <c r="AB28" s="59">
        <v>8</v>
      </c>
      <c r="AC28" s="60"/>
      <c r="AD28" s="60"/>
      <c r="AE28" s="61"/>
      <c r="AF28" s="59"/>
      <c r="AG28" s="60"/>
      <c r="AH28" s="60"/>
      <c r="AI28" s="61"/>
      <c r="AJ28" s="62"/>
      <c r="AK28" s="63"/>
      <c r="AL28" s="63"/>
      <c r="AM28" s="78"/>
      <c r="AN28" s="62"/>
      <c r="AO28" s="63"/>
      <c r="AP28" s="63"/>
      <c r="AQ28" s="64"/>
      <c r="AR28" s="4"/>
    </row>
    <row r="29" spans="3:44" ht="19.5" thickBot="1">
      <c r="C29" s="2"/>
      <c r="D29" s="65" t="s">
        <v>13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66"/>
      <c r="X29" s="79"/>
      <c r="Y29" s="80"/>
      <c r="Z29" s="80"/>
      <c r="AA29" s="81"/>
      <c r="AB29" s="79"/>
      <c r="AC29" s="80"/>
      <c r="AD29" s="80"/>
      <c r="AE29" s="81"/>
      <c r="AF29" s="79"/>
      <c r="AG29" s="80"/>
      <c r="AH29" s="80"/>
      <c r="AI29" s="81"/>
      <c r="AJ29" s="79"/>
      <c r="AK29" s="80"/>
      <c r="AL29" s="80"/>
      <c r="AM29" s="81"/>
      <c r="AN29" s="79">
        <f>SUM(AN24:AQ28)</f>
        <v>27.293478260869563</v>
      </c>
      <c r="AO29" s="80"/>
      <c r="AP29" s="80"/>
      <c r="AQ29" s="86"/>
      <c r="AR29" s="4"/>
    </row>
    <row r="30" spans="3:44" ht="7.5" customHeight="1" thickBot="1"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4"/>
    </row>
    <row r="31" spans="3:44" ht="19.5" thickBot="1">
      <c r="C31" s="2"/>
      <c r="D31" s="65" t="s">
        <v>20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3"/>
      <c r="W31" s="3"/>
      <c r="X31" s="3"/>
      <c r="Y31" s="3"/>
      <c r="Z31" s="65" t="s">
        <v>29</v>
      </c>
      <c r="AA31" s="23"/>
      <c r="AB31" s="23"/>
      <c r="AC31" s="23"/>
      <c r="AD31" s="66"/>
      <c r="AE31" s="91" t="s">
        <v>55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4"/>
    </row>
    <row r="32" spans="3:44" ht="19.5" thickBot="1">
      <c r="C32" s="2"/>
      <c r="D32" s="87" t="s">
        <v>21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83">
        <v>1079</v>
      </c>
      <c r="Q32" s="84"/>
      <c r="R32" s="84"/>
      <c r="S32" s="84"/>
      <c r="T32" s="84"/>
      <c r="U32" s="90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4"/>
    </row>
    <row r="33" spans="3:44" ht="18.75">
      <c r="C33" s="2"/>
      <c r="D33" s="101" t="s">
        <v>22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43">
        <v>1070</v>
      </c>
      <c r="Q33" s="44"/>
      <c r="R33" s="44"/>
      <c r="S33" s="44"/>
      <c r="T33" s="44"/>
      <c r="U33" s="121"/>
      <c r="V33" s="3"/>
      <c r="W33" s="3"/>
      <c r="X33" s="3"/>
      <c r="Y33" s="3"/>
      <c r="Z33" s="13" t="s">
        <v>30</v>
      </c>
      <c r="AA33" s="14"/>
      <c r="AB33" s="14"/>
      <c r="AC33" s="14"/>
      <c r="AD33" s="14"/>
      <c r="AE33" s="14"/>
      <c r="AF33" s="14"/>
      <c r="AG33" s="14"/>
      <c r="AH33" s="14"/>
      <c r="AI33" s="94" t="s">
        <v>28</v>
      </c>
      <c r="AJ33" s="95"/>
      <c r="AK33" s="95"/>
      <c r="AL33" s="95"/>
      <c r="AM33" s="110"/>
      <c r="AN33" s="94" t="s">
        <v>31</v>
      </c>
      <c r="AO33" s="95"/>
      <c r="AP33" s="95"/>
      <c r="AQ33" s="96"/>
      <c r="AR33" s="4"/>
    </row>
    <row r="34" spans="3:44" ht="18.75">
      <c r="C34" s="2"/>
      <c r="D34" s="104" t="s">
        <v>23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43">
        <v>1084</v>
      </c>
      <c r="Q34" s="44"/>
      <c r="R34" s="44"/>
      <c r="S34" s="44"/>
      <c r="T34" s="44"/>
      <c r="U34" s="121"/>
      <c r="V34" s="3"/>
      <c r="W34" s="3"/>
      <c r="X34" s="3"/>
      <c r="Y34" s="3"/>
      <c r="Z34" s="68" t="s">
        <v>57</v>
      </c>
      <c r="AA34" s="69"/>
      <c r="AB34" s="69"/>
      <c r="AC34" s="69"/>
      <c r="AD34" s="69"/>
      <c r="AE34" s="69"/>
      <c r="AF34" s="69"/>
      <c r="AG34" s="69"/>
      <c r="AH34" s="70"/>
      <c r="AI34" s="97">
        <v>25</v>
      </c>
      <c r="AJ34" s="69"/>
      <c r="AK34" s="69"/>
      <c r="AL34" s="69"/>
      <c r="AM34" s="70"/>
      <c r="AN34" s="97">
        <v>7</v>
      </c>
      <c r="AO34" s="69"/>
      <c r="AP34" s="69"/>
      <c r="AQ34" s="119"/>
      <c r="AR34" s="4"/>
    </row>
    <row r="35" spans="3:44" ht="18.75">
      <c r="C35" s="2"/>
      <c r="D35" s="104" t="s">
        <v>24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6"/>
      <c r="P35" s="43">
        <v>1018</v>
      </c>
      <c r="Q35" s="44"/>
      <c r="R35" s="44"/>
      <c r="S35" s="44"/>
      <c r="T35" s="44"/>
      <c r="U35" s="121"/>
      <c r="V35" s="3"/>
      <c r="W35" s="3"/>
      <c r="X35" s="3"/>
      <c r="Y35" s="3"/>
      <c r="Z35" s="68" t="s">
        <v>58</v>
      </c>
      <c r="AA35" s="69"/>
      <c r="AB35" s="69"/>
      <c r="AC35" s="69"/>
      <c r="AD35" s="69"/>
      <c r="AE35" s="69"/>
      <c r="AF35" s="69"/>
      <c r="AG35" s="69"/>
      <c r="AH35" s="70"/>
      <c r="AI35" s="97">
        <v>25</v>
      </c>
      <c r="AJ35" s="69"/>
      <c r="AK35" s="69"/>
      <c r="AL35" s="69"/>
      <c r="AM35" s="70"/>
      <c r="AN35" s="97">
        <v>7</v>
      </c>
      <c r="AO35" s="69"/>
      <c r="AP35" s="69"/>
      <c r="AQ35" s="119"/>
      <c r="AR35" s="4"/>
    </row>
    <row r="36" spans="3:44" ht="18.75">
      <c r="C36" s="2"/>
      <c r="D36" s="104" t="s">
        <v>25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  <c r="P36" s="43"/>
      <c r="Q36" s="44"/>
      <c r="R36" s="44"/>
      <c r="S36" s="44"/>
      <c r="T36" s="44"/>
      <c r="U36" s="121"/>
      <c r="V36" s="3"/>
      <c r="W36" s="3"/>
      <c r="X36" s="3"/>
      <c r="Y36" s="3"/>
      <c r="Z36" s="68"/>
      <c r="AA36" s="69"/>
      <c r="AB36" s="69"/>
      <c r="AC36" s="69"/>
      <c r="AD36" s="69"/>
      <c r="AE36" s="69"/>
      <c r="AF36" s="69"/>
      <c r="AG36" s="69"/>
      <c r="AH36" s="70"/>
      <c r="AI36" s="97"/>
      <c r="AJ36" s="69"/>
      <c r="AK36" s="69"/>
      <c r="AL36" s="69"/>
      <c r="AM36" s="70"/>
      <c r="AN36" s="97"/>
      <c r="AO36" s="69"/>
      <c r="AP36" s="69"/>
      <c r="AQ36" s="119"/>
      <c r="AR36" s="4"/>
    </row>
    <row r="37" spans="3:44" ht="19.5" thickBot="1">
      <c r="C37" s="2" t="s">
        <v>26</v>
      </c>
      <c r="D37" s="107" t="s">
        <v>27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59">
        <v>1005</v>
      </c>
      <c r="Q37" s="60"/>
      <c r="R37" s="60"/>
      <c r="S37" s="60"/>
      <c r="T37" s="60"/>
      <c r="U37" s="125"/>
      <c r="V37" s="3"/>
      <c r="W37" s="3"/>
      <c r="X37" s="3"/>
      <c r="Y37" s="3"/>
      <c r="Z37" s="71"/>
      <c r="AA37" s="72"/>
      <c r="AB37" s="72"/>
      <c r="AC37" s="72"/>
      <c r="AD37" s="72"/>
      <c r="AE37" s="72"/>
      <c r="AF37" s="72"/>
      <c r="AG37" s="72"/>
      <c r="AH37" s="73"/>
      <c r="AI37" s="118"/>
      <c r="AJ37" s="72"/>
      <c r="AK37" s="72"/>
      <c r="AL37" s="72"/>
      <c r="AM37" s="73"/>
      <c r="AN37" s="118"/>
      <c r="AO37" s="72"/>
      <c r="AP37" s="72"/>
      <c r="AQ37" s="120"/>
      <c r="AR37" s="4"/>
    </row>
    <row r="38" spans="3:44" ht="7.5" customHeight="1" thickBot="1"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4"/>
    </row>
    <row r="39" spans="3:44" ht="18.75" customHeight="1" thickBot="1">
      <c r="C39" s="2"/>
      <c r="D39" s="3"/>
      <c r="E39" s="3"/>
      <c r="F39" s="3"/>
      <c r="G39" s="8"/>
      <c r="H39" s="9" t="s">
        <v>33</v>
      </c>
      <c r="I39" s="9"/>
      <c r="J39" s="9"/>
      <c r="K39" s="9"/>
      <c r="L39" s="9"/>
      <c r="M39" s="9"/>
      <c r="N39" s="10"/>
      <c r="O39" s="117">
        <f>(P34-P37)/7.4</f>
        <v>10.675675675675675</v>
      </c>
      <c r="P39" s="80"/>
      <c r="Q39" s="80"/>
      <c r="R39" s="86"/>
      <c r="S39" s="3"/>
      <c r="T39" s="3"/>
      <c r="U39" s="3"/>
      <c r="V39" s="3"/>
      <c r="W39" s="3"/>
      <c r="X39" s="3"/>
      <c r="Y39" s="3"/>
      <c r="Z39" s="3"/>
      <c r="AA39" s="3"/>
      <c r="AB39" s="65" t="s">
        <v>34</v>
      </c>
      <c r="AC39" s="23"/>
      <c r="AD39" s="23"/>
      <c r="AE39" s="23"/>
      <c r="AF39" s="23"/>
      <c r="AG39" s="23"/>
      <c r="AH39" s="23"/>
      <c r="AI39" s="23"/>
      <c r="AJ39" s="66"/>
      <c r="AK39" s="122">
        <f>((P33-1000)/(P32-1000)*100)</f>
        <v>88.60759493670885</v>
      </c>
      <c r="AL39" s="123"/>
      <c r="AM39" s="124"/>
      <c r="AN39" s="29" t="s">
        <v>35</v>
      </c>
      <c r="AO39" s="28"/>
      <c r="AP39" s="3"/>
      <c r="AQ39" s="3"/>
      <c r="AR39" s="4"/>
    </row>
    <row r="40" spans="3:44" ht="6.75" customHeight="1" thickBot="1"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4"/>
    </row>
    <row r="41" spans="3:44" ht="19.5" thickBot="1">
      <c r="C41" s="2"/>
      <c r="D41" s="65" t="s">
        <v>32</v>
      </c>
      <c r="E41" s="23"/>
      <c r="F41" s="23"/>
      <c r="G41" s="23"/>
      <c r="H41" s="23"/>
      <c r="I41" s="23"/>
      <c r="J41" s="23"/>
      <c r="K41" s="24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  <c r="AR41" s="4"/>
    </row>
    <row r="42" spans="3:44" ht="18.75">
      <c r="C42" s="2"/>
      <c r="D42" s="111" t="s">
        <v>56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3"/>
      <c r="AR42" s="4"/>
    </row>
    <row r="43" spans="3:44" ht="18.75">
      <c r="C43" s="2"/>
      <c r="D43" s="11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3"/>
      <c r="AR43" s="4"/>
    </row>
    <row r="44" spans="3:44" ht="18.75">
      <c r="C44" s="2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3"/>
      <c r="AR44" s="4"/>
    </row>
    <row r="45" spans="3:44" ht="18.75">
      <c r="C45" s="2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3"/>
      <c r="AR45" s="4"/>
    </row>
    <row r="46" spans="3:44" ht="18.75">
      <c r="C46" s="2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3"/>
      <c r="AR46" s="4"/>
    </row>
    <row r="47" spans="3:44" ht="19.5" thickBot="1">
      <c r="C47" s="2"/>
      <c r="D47" s="114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6"/>
      <c r="AR47" s="4"/>
    </row>
    <row r="48" spans="3:44" ht="18.75"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7"/>
    </row>
  </sheetData>
  <sheetProtection/>
  <mergeCells count="164">
    <mergeCell ref="D41:K41"/>
    <mergeCell ref="AB39:AJ39"/>
    <mergeCell ref="AK39:AM39"/>
    <mergeCell ref="AN39:AO39"/>
    <mergeCell ref="P33:U33"/>
    <mergeCell ref="P36:U36"/>
    <mergeCell ref="P37:U37"/>
    <mergeCell ref="Z35:AH35"/>
    <mergeCell ref="Z36:AH36"/>
    <mergeCell ref="Z37:AH37"/>
    <mergeCell ref="D42:AQ47"/>
    <mergeCell ref="O39:R39"/>
    <mergeCell ref="AI36:AM36"/>
    <mergeCell ref="AI37:AM37"/>
    <mergeCell ref="AN34:AQ34"/>
    <mergeCell ref="AN35:AQ35"/>
    <mergeCell ref="AN36:AQ36"/>
    <mergeCell ref="AN37:AQ37"/>
    <mergeCell ref="P34:U34"/>
    <mergeCell ref="P35:U35"/>
    <mergeCell ref="D33:O33"/>
    <mergeCell ref="D34:O34"/>
    <mergeCell ref="D35:O35"/>
    <mergeCell ref="D36:O36"/>
    <mergeCell ref="D37:O37"/>
    <mergeCell ref="AI33:AM33"/>
    <mergeCell ref="AN33:AQ33"/>
    <mergeCell ref="AI34:AM34"/>
    <mergeCell ref="AI35:AM35"/>
    <mergeCell ref="AJ25:AM25"/>
    <mergeCell ref="AJ26:AM26"/>
    <mergeCell ref="AN26:AQ26"/>
    <mergeCell ref="AF27:AI27"/>
    <mergeCell ref="Z34:AH34"/>
    <mergeCell ref="AN25:AQ25"/>
    <mergeCell ref="D32:O32"/>
    <mergeCell ref="P32:U32"/>
    <mergeCell ref="AE31:AQ31"/>
    <mergeCell ref="Z31:AD31"/>
    <mergeCell ref="AF28:AI28"/>
    <mergeCell ref="AN29:AQ29"/>
    <mergeCell ref="AJ28:AM28"/>
    <mergeCell ref="AN28:AQ28"/>
    <mergeCell ref="AJ27:AM27"/>
    <mergeCell ref="AN27:AQ27"/>
    <mergeCell ref="D31:U31"/>
    <mergeCell ref="AF24:AI24"/>
    <mergeCell ref="AF25:AI25"/>
    <mergeCell ref="AF26:AI26"/>
    <mergeCell ref="AF29:AI29"/>
    <mergeCell ref="AJ29:AM29"/>
    <mergeCell ref="AJ24:AM24"/>
    <mergeCell ref="AN24:AQ24"/>
    <mergeCell ref="AB29:AE29"/>
    <mergeCell ref="AB28:AE28"/>
    <mergeCell ref="AB27:AE27"/>
    <mergeCell ref="AB26:AE26"/>
    <mergeCell ref="AB25:AE25"/>
    <mergeCell ref="AB24:AE24"/>
    <mergeCell ref="D28:W28"/>
    <mergeCell ref="D29:W29"/>
    <mergeCell ref="X24:AA24"/>
    <mergeCell ref="X25:AA25"/>
    <mergeCell ref="X26:AA26"/>
    <mergeCell ref="X27:AA27"/>
    <mergeCell ref="X28:AA28"/>
    <mergeCell ref="X29:AA29"/>
    <mergeCell ref="D24:W24"/>
    <mergeCell ref="D25:W25"/>
    <mergeCell ref="D26:W26"/>
    <mergeCell ref="D27:W27"/>
    <mergeCell ref="AN20:AQ20"/>
    <mergeCell ref="AN19:AQ19"/>
    <mergeCell ref="AN18:AQ18"/>
    <mergeCell ref="D23:W23"/>
    <mergeCell ref="X23:AA23"/>
    <mergeCell ref="AB23:AE23"/>
    <mergeCell ref="AF23:AI23"/>
    <mergeCell ref="AJ23:AM23"/>
    <mergeCell ref="AN23:AQ23"/>
    <mergeCell ref="AF20:AI20"/>
    <mergeCell ref="AF19:AI19"/>
    <mergeCell ref="AF18:AI18"/>
    <mergeCell ref="AJ18:AM18"/>
    <mergeCell ref="AJ19:AM19"/>
    <mergeCell ref="AJ20:AM20"/>
    <mergeCell ref="X18:AA18"/>
    <mergeCell ref="AB18:AE18"/>
    <mergeCell ref="X19:AA19"/>
    <mergeCell ref="X20:AA20"/>
    <mergeCell ref="AB19:AE19"/>
    <mergeCell ref="AB20:AE20"/>
    <mergeCell ref="AB16:AE16"/>
    <mergeCell ref="AF16:AI16"/>
    <mergeCell ref="AJ16:AM16"/>
    <mergeCell ref="AN16:AQ16"/>
    <mergeCell ref="X17:AA17"/>
    <mergeCell ref="AB17:AE17"/>
    <mergeCell ref="AF17:AI17"/>
    <mergeCell ref="AJ17:AM17"/>
    <mergeCell ref="AN17:AQ17"/>
    <mergeCell ref="AJ14:AM14"/>
    <mergeCell ref="AN14:AQ14"/>
    <mergeCell ref="X15:AA15"/>
    <mergeCell ref="AB15:AE15"/>
    <mergeCell ref="AF15:AI15"/>
    <mergeCell ref="AJ15:AM15"/>
    <mergeCell ref="AN15:AQ15"/>
    <mergeCell ref="AJ12:AM12"/>
    <mergeCell ref="AN12:AQ12"/>
    <mergeCell ref="X13:AA13"/>
    <mergeCell ref="AB13:AE13"/>
    <mergeCell ref="AF13:AI13"/>
    <mergeCell ref="AJ13:AM13"/>
    <mergeCell ref="AN13:AQ13"/>
    <mergeCell ref="D18:W18"/>
    <mergeCell ref="D19:W19"/>
    <mergeCell ref="D20:W20"/>
    <mergeCell ref="X12:AA12"/>
    <mergeCell ref="AB12:AE12"/>
    <mergeCell ref="AF12:AI12"/>
    <mergeCell ref="X14:AA14"/>
    <mergeCell ref="AB14:AE14"/>
    <mergeCell ref="AF14:AI14"/>
    <mergeCell ref="X16:AA16"/>
    <mergeCell ref="D12:W12"/>
    <mergeCell ref="D13:W13"/>
    <mergeCell ref="D14:W14"/>
    <mergeCell ref="D15:W15"/>
    <mergeCell ref="D16:W16"/>
    <mergeCell ref="D17:W17"/>
    <mergeCell ref="D21:W21"/>
    <mergeCell ref="X21:AA21"/>
    <mergeCell ref="AB21:AE21"/>
    <mergeCell ref="AF21:AI21"/>
    <mergeCell ref="AJ21:AM21"/>
    <mergeCell ref="AN21:AQ21"/>
    <mergeCell ref="AN10:AQ10"/>
    <mergeCell ref="D11:W11"/>
    <mergeCell ref="X11:AA11"/>
    <mergeCell ref="AB11:AE11"/>
    <mergeCell ref="AF11:AI11"/>
    <mergeCell ref="AJ11:AM11"/>
    <mergeCell ref="AN11:AQ11"/>
    <mergeCell ref="D8:J8"/>
    <mergeCell ref="L8:AQ8"/>
    <mergeCell ref="AP6:AQ6"/>
    <mergeCell ref="AN6:AO6"/>
    <mergeCell ref="AM3:AR3"/>
    <mergeCell ref="D10:W10"/>
    <mergeCell ref="X10:AA10"/>
    <mergeCell ref="AB10:AE10"/>
    <mergeCell ref="AF10:AI10"/>
    <mergeCell ref="AJ10:AM10"/>
    <mergeCell ref="D6:G6"/>
    <mergeCell ref="H6:N6"/>
    <mergeCell ref="Q6:X6"/>
    <mergeCell ref="Y6:AH6"/>
    <mergeCell ref="AJ6:AM6"/>
    <mergeCell ref="C2:N2"/>
    <mergeCell ref="C3:N3"/>
    <mergeCell ref="Q2:AH2"/>
    <mergeCell ref="Q3:AH3"/>
    <mergeCell ref="AM2:AR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20" sqref="C20"/>
    </sheetView>
  </sheetViews>
  <sheetFormatPr defaultColWidth="8.88671875" defaultRowHeight="18.75"/>
  <cols>
    <col min="1" max="1" width="26.4453125" style="15" customWidth="1"/>
    <col min="2" max="16384" width="8.88671875" style="16" customWidth="1"/>
  </cols>
  <sheetData>
    <row r="1" spans="1:3" ht="18.75">
      <c r="A1" s="16" t="s">
        <v>38</v>
      </c>
      <c r="B1" s="16" t="s">
        <v>8</v>
      </c>
      <c r="C1" s="16" t="s">
        <v>11</v>
      </c>
    </row>
    <row r="2" spans="1:3" ht="18.75">
      <c r="A2" s="15" t="s">
        <v>37</v>
      </c>
      <c r="B2" s="16">
        <v>69</v>
      </c>
      <c r="C2" s="16">
        <v>1000</v>
      </c>
    </row>
    <row r="3" spans="1:3" ht="18.75">
      <c r="A3" s="15" t="s">
        <v>39</v>
      </c>
      <c r="B3" s="16">
        <v>150</v>
      </c>
      <c r="C3" s="16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Max Lyngby</dc:creator>
  <cp:keywords/>
  <dc:description/>
  <cp:lastModifiedBy>Jesper</cp:lastModifiedBy>
  <cp:lastPrinted>2015-02-02T00:16:23Z</cp:lastPrinted>
  <dcterms:created xsi:type="dcterms:W3CDTF">2015-02-01T21:58:41Z</dcterms:created>
  <dcterms:modified xsi:type="dcterms:W3CDTF">2015-05-04T20:31:16Z</dcterms:modified>
  <cp:category/>
  <cp:version/>
  <cp:contentType/>
  <cp:contentStatus/>
</cp:coreProperties>
</file>