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760" activeTab="0"/>
  </bookViews>
  <sheets>
    <sheet name="Øl opskrift" sheetId="1" r:id="rId1"/>
    <sheet name="Malt" sheetId="2" r:id="rId2"/>
    <sheet name="Humle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<sst xmlns="http://schemas.openxmlformats.org/spreadsheetml/2006/main" count="56" uniqueCount="53">
  <si>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Brygmester</t>
  </si>
  <si>
    <t>Opskrift Navn</t>
  </si>
  <si>
    <t>Dato</t>
  </si>
  <si>
    <t>Øl stil :</t>
  </si>
  <si>
    <t>Speciel Smag :</t>
  </si>
  <si>
    <t>Gryde :</t>
  </si>
  <si>
    <t>Mæske tider:</t>
  </si>
  <si>
    <t>Malt</t>
  </si>
  <si>
    <t>EBC</t>
  </si>
  <si>
    <t>Vægt</t>
  </si>
  <si>
    <t>Procent</t>
  </si>
  <si>
    <t>Gravity</t>
  </si>
  <si>
    <t>Farve</t>
  </si>
  <si>
    <t>Samlet</t>
  </si>
  <si>
    <t>Humle navn</t>
  </si>
  <si>
    <t>Alpha</t>
  </si>
  <si>
    <t>Vægt g</t>
  </si>
  <si>
    <t>Kog min</t>
  </si>
  <si>
    <t>Util %</t>
  </si>
  <si>
    <t>IBU</t>
  </si>
  <si>
    <t>Gravity målingerne</t>
  </si>
  <si>
    <t>Beregnet G</t>
  </si>
  <si>
    <t>G inden tilsætninger</t>
  </si>
  <si>
    <t>Original G ( OG )</t>
  </si>
  <si>
    <t>G ved 1.st omstikning</t>
  </si>
  <si>
    <t>G ved 2.nd omstikning</t>
  </si>
  <si>
    <t xml:space="preserve"> </t>
  </si>
  <si>
    <t>Final G ( FG )</t>
  </si>
  <si>
    <t>Grader</t>
  </si>
  <si>
    <t>Gær type :</t>
  </si>
  <si>
    <t>Gæring / lagering</t>
  </si>
  <si>
    <t>Dage</t>
  </si>
  <si>
    <t>Kommentarer :</t>
  </si>
  <si>
    <t>Alkohol %</t>
  </si>
  <si>
    <t>Mæske efektivitet :</t>
  </si>
  <si>
    <t>%</t>
  </si>
  <si>
    <t>L</t>
  </si>
  <si>
    <t>Amber Malt</t>
  </si>
  <si>
    <t>Navn</t>
  </si>
  <si>
    <t>Aroma Malt</t>
  </si>
  <si>
    <t>Forvente G</t>
  </si>
  <si>
    <t>Jesper Max Lyngbye</t>
  </si>
  <si>
    <t>White Lion ( sweet wheat )</t>
  </si>
  <si>
    <t xml:space="preserve">Hvede </t>
  </si>
  <si>
    <t>1. Fermitering</t>
  </si>
  <si>
    <t>Pilsner malt</t>
  </si>
  <si>
    <t>Hvede Malt</t>
  </si>
  <si>
    <t>Munich Malt</t>
  </si>
  <si>
    <t>Dark Brown Sugar</t>
  </si>
  <si>
    <t>Goldings</t>
  </si>
  <si>
    <t>Cascade</t>
  </si>
  <si>
    <t>67-68 grader i 60 min</t>
  </si>
  <si>
    <t>MJ M20 Bavian Wheat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</si>
</sst>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  <numFmt numFmtId="165" formatCode="&quot;Ja&quot;;&quot;Ja&quot;;&quot;Nej&quot;"/>
    <numFmt numFmtId="166" formatCode="&quot;Sandt&quot;;&quot;Sandt&quot;;&quot;Falsk&quot;"/>
    <numFmt numFmtId="167" formatCode="&quot;Til&quot;;&quot;Til&quot;;&quot;Fra&quot;"/>
    <numFmt numFmtId="168" formatCode="[$€-2]\ #.##000_);[Red]\([$€-2]\ #.##000\)"/>
    <numFmt numFmtId="169" formatCode="0.0"/>
  </numFmts>
  <fonts count="3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10"/>
      <name val="Times New Roman"/>
      <family val="2"/>
    </font>
    <font>
      <b/>
      <sz val="14"/>
      <color indexed="52"/>
      <name val="Times New Roman"/>
      <family val="2"/>
    </font>
    <font>
      <u val="single"/>
      <sz val="14"/>
      <color indexed="25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30"/>
      <name val="Times New Roman"/>
      <family val="2"/>
    </font>
    <font>
      <sz val="14"/>
      <color indexed="62"/>
      <name val="Times New Roman"/>
      <family val="2"/>
    </font>
    <font>
      <b/>
      <sz val="14"/>
      <color indexed="9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52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sz val="14"/>
      <color theme="0"/>
      <name val="Times New Roman"/>
      <family val="2"/>
    </font>
    <font>
      <sz val="14"/>
      <color rgb="FFFF0000"/>
      <name val="Times New Roman"/>
      <family val="2"/>
    </font>
    <font>
      <b/>
      <sz val="14"/>
      <color rgb="FFFA7D00"/>
      <name val="Times New Roman"/>
      <family val="2"/>
    </font>
    <font>
      <u val="single"/>
      <sz val="14"/>
      <color theme="11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8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169" fontId="0" fillId="0" borderId="23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169" fontId="0" fillId="0" borderId="4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9" fontId="0" fillId="0" borderId="38" xfId="0" applyNumberFormat="1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0" fillId="0" borderId="3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49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49" fontId="0" fillId="0" borderId="43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49" fontId="0" fillId="0" borderId="42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169" fontId="0" fillId="0" borderId="1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tabSelected="1" zoomScalePageLayoutView="0" workbookViewId="0" topLeftCell="A16">
      <selection activeCell="AA31" sqref="AA31"/>
    </sheetView>
  </sheetViews>
  <sheetFormatPr defaultColWidth="1.77734375" defaultRowHeight="18.75"/>
  <sheetData>
    <row r="1" ht="19.5" thickBot="1"/>
    <row r="2" spans="1:40" ht="19.5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  <c r="N2" s="17" t="s">
        <v>1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8"/>
      <c r="AE2" s="1"/>
      <c r="AF2" s="1"/>
      <c r="AG2" s="1"/>
      <c r="AH2" s="1"/>
      <c r="AI2" s="17" t="s">
        <v>2</v>
      </c>
      <c r="AJ2" s="18"/>
      <c r="AK2" s="18"/>
      <c r="AL2" s="18"/>
      <c r="AM2" s="18"/>
      <c r="AN2" s="28"/>
    </row>
    <row r="3" spans="1:40" ht="19.5" thickBot="1">
      <c r="A3" s="17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8"/>
      <c r="M3" s="3"/>
      <c r="N3" s="17" t="s">
        <v>42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28"/>
      <c r="AE3" s="3"/>
      <c r="AF3" s="3"/>
      <c r="AG3" s="3"/>
      <c r="AH3" s="3"/>
      <c r="AI3" s="30">
        <v>42161</v>
      </c>
      <c r="AJ3" s="31"/>
      <c r="AK3" s="31"/>
      <c r="AL3" s="31"/>
      <c r="AM3" s="31"/>
      <c r="AN3" s="32"/>
    </row>
    <row r="4" spans="1:40" ht="6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"/>
    </row>
    <row r="5" spans="1:40" ht="19.5" thickBot="1">
      <c r="A5" s="2"/>
      <c r="B5" s="17" t="s">
        <v>3</v>
      </c>
      <c r="C5" s="18"/>
      <c r="D5" s="18"/>
      <c r="E5" s="18"/>
      <c r="F5" s="19" t="s">
        <v>43</v>
      </c>
      <c r="G5" s="20"/>
      <c r="H5" s="20"/>
      <c r="I5" s="20"/>
      <c r="J5" s="20"/>
      <c r="K5" s="20"/>
      <c r="L5" s="21"/>
      <c r="M5" s="3"/>
      <c r="N5" s="17" t="s">
        <v>4</v>
      </c>
      <c r="O5" s="18"/>
      <c r="P5" s="18"/>
      <c r="Q5" s="18"/>
      <c r="R5" s="18"/>
      <c r="S5" s="18"/>
      <c r="T5" s="18"/>
      <c r="U5" s="22"/>
      <c r="V5" s="23"/>
      <c r="W5" s="23"/>
      <c r="X5" s="23"/>
      <c r="Y5" s="23"/>
      <c r="Z5" s="23"/>
      <c r="AA5" s="23"/>
      <c r="AB5" s="23"/>
      <c r="AC5" s="23"/>
      <c r="AD5" s="24"/>
      <c r="AE5" s="3"/>
      <c r="AF5" s="17" t="s">
        <v>5</v>
      </c>
      <c r="AG5" s="18"/>
      <c r="AH5" s="18"/>
      <c r="AI5" s="18"/>
      <c r="AJ5" s="29">
        <v>23</v>
      </c>
      <c r="AK5" s="18"/>
      <c r="AL5" s="18" t="s">
        <v>36</v>
      </c>
      <c r="AM5" s="28"/>
      <c r="AN5" s="4"/>
    </row>
    <row r="6" spans="1:40" ht="6.75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 spans="1:40" ht="19.5" thickBot="1">
      <c r="A7" s="2"/>
      <c r="B7" s="17" t="s">
        <v>6</v>
      </c>
      <c r="C7" s="18"/>
      <c r="D7" s="18"/>
      <c r="E7" s="18"/>
      <c r="F7" s="18"/>
      <c r="G7" s="18"/>
      <c r="H7" s="18"/>
      <c r="I7" s="9"/>
      <c r="J7" s="22" t="s">
        <v>51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  <c r="AN7" s="4"/>
    </row>
    <row r="8" spans="1:40" ht="6.75" customHeight="1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"/>
    </row>
    <row r="9" spans="1:40" ht="18.75">
      <c r="A9" s="2"/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 t="s">
        <v>8</v>
      </c>
      <c r="U9" s="36"/>
      <c r="V9" s="36"/>
      <c r="W9" s="37"/>
      <c r="X9" s="35" t="s">
        <v>9</v>
      </c>
      <c r="Y9" s="36"/>
      <c r="Z9" s="36"/>
      <c r="AA9" s="37"/>
      <c r="AB9" s="35" t="s">
        <v>10</v>
      </c>
      <c r="AC9" s="36"/>
      <c r="AD9" s="36"/>
      <c r="AE9" s="37"/>
      <c r="AF9" s="35" t="s">
        <v>11</v>
      </c>
      <c r="AG9" s="36"/>
      <c r="AH9" s="36"/>
      <c r="AI9" s="37"/>
      <c r="AJ9" s="35" t="s">
        <v>12</v>
      </c>
      <c r="AK9" s="36"/>
      <c r="AL9" s="36"/>
      <c r="AM9" s="42"/>
      <c r="AN9" s="4"/>
    </row>
    <row r="10" spans="1:40" ht="18.75">
      <c r="A10" s="2"/>
      <c r="B10" s="43" t="s">
        <v>45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>
        <v>3</v>
      </c>
      <c r="U10" s="46"/>
      <c r="V10" s="46"/>
      <c r="W10" s="47"/>
      <c r="X10" s="45">
        <v>4150</v>
      </c>
      <c r="Y10" s="46"/>
      <c r="Z10" s="46"/>
      <c r="AA10" s="47"/>
      <c r="AB10" s="45">
        <f>(X10/X20)*100</f>
        <v>53.82619974059663</v>
      </c>
      <c r="AC10" s="46"/>
      <c r="AD10" s="46"/>
      <c r="AE10" s="47"/>
      <c r="AF10" s="45">
        <v>1039</v>
      </c>
      <c r="AG10" s="46"/>
      <c r="AH10" s="46"/>
      <c r="AI10" s="47"/>
      <c r="AJ10" s="48">
        <f aca="true" t="shared" si="0" ref="AJ10:AJ19">(AB10/100)*T10</f>
        <v>1.6147859922178989</v>
      </c>
      <c r="AK10" s="49"/>
      <c r="AL10" s="49"/>
      <c r="AM10" s="50"/>
      <c r="AN10" s="4"/>
    </row>
    <row r="11" spans="1:40" ht="18.75">
      <c r="A11" s="2"/>
      <c r="B11" s="43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>
        <v>3</v>
      </c>
      <c r="U11" s="46"/>
      <c r="V11" s="46"/>
      <c r="W11" s="47"/>
      <c r="X11" s="45">
        <v>3000</v>
      </c>
      <c r="Y11" s="46"/>
      <c r="Z11" s="46"/>
      <c r="AA11" s="47"/>
      <c r="AB11" s="45">
        <f>(X11/X20)*100</f>
        <v>38.91050583657588</v>
      </c>
      <c r="AC11" s="46"/>
      <c r="AD11" s="46"/>
      <c r="AE11" s="47"/>
      <c r="AF11" s="45">
        <v>1031</v>
      </c>
      <c r="AG11" s="46"/>
      <c r="AH11" s="46"/>
      <c r="AI11" s="47"/>
      <c r="AJ11" s="48">
        <f t="shared" si="0"/>
        <v>1.1673151750972766</v>
      </c>
      <c r="AK11" s="49"/>
      <c r="AL11" s="49"/>
      <c r="AM11" s="50"/>
      <c r="AN11" s="4"/>
    </row>
    <row r="12" spans="1:40" ht="18.75">
      <c r="A12" s="2"/>
      <c r="B12" s="43" t="s">
        <v>47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>
        <v>20</v>
      </c>
      <c r="U12" s="46"/>
      <c r="V12" s="46"/>
      <c r="W12" s="47"/>
      <c r="X12" s="45">
        <v>500</v>
      </c>
      <c r="Y12" s="46"/>
      <c r="Z12" s="46"/>
      <c r="AA12" s="47"/>
      <c r="AB12" s="45">
        <f>(X12/X20)*100</f>
        <v>6.48508430609598</v>
      </c>
      <c r="AC12" s="46"/>
      <c r="AD12" s="46"/>
      <c r="AE12" s="47"/>
      <c r="AF12" s="45">
        <v>1005</v>
      </c>
      <c r="AG12" s="46"/>
      <c r="AH12" s="46"/>
      <c r="AI12" s="47"/>
      <c r="AJ12" s="48">
        <f t="shared" si="0"/>
        <v>1.297016861219196</v>
      </c>
      <c r="AK12" s="49"/>
      <c r="AL12" s="49"/>
      <c r="AM12" s="50"/>
      <c r="AN12" s="4"/>
    </row>
    <row r="13" spans="1:40" ht="18.75">
      <c r="A13" s="2"/>
      <c r="B13" s="43" t="s">
        <v>48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>
        <v>80</v>
      </c>
      <c r="U13" s="46"/>
      <c r="V13" s="46"/>
      <c r="W13" s="47"/>
      <c r="X13" s="45">
        <v>60</v>
      </c>
      <c r="Y13" s="46"/>
      <c r="Z13" s="46"/>
      <c r="AA13" s="47"/>
      <c r="AB13" s="45">
        <f>(X13/X20)*100</f>
        <v>0.7782101167315175</v>
      </c>
      <c r="AC13" s="46"/>
      <c r="AD13" s="46"/>
      <c r="AE13" s="47"/>
      <c r="AF13" s="45">
        <v>1001</v>
      </c>
      <c r="AG13" s="46"/>
      <c r="AH13" s="46"/>
      <c r="AI13" s="47"/>
      <c r="AJ13" s="48">
        <f t="shared" si="0"/>
        <v>0.622568093385214</v>
      </c>
      <c r="AK13" s="49"/>
      <c r="AL13" s="49"/>
      <c r="AM13" s="50"/>
      <c r="AN13" s="4"/>
    </row>
    <row r="14" spans="1:40" ht="18.75">
      <c r="A14" s="2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6"/>
      <c r="V14" s="46"/>
      <c r="W14" s="47"/>
      <c r="X14" s="45"/>
      <c r="Y14" s="46"/>
      <c r="Z14" s="46"/>
      <c r="AA14" s="47"/>
      <c r="AB14" s="45">
        <f>(X14/X20)*100</f>
        <v>0</v>
      </c>
      <c r="AC14" s="46"/>
      <c r="AD14" s="46"/>
      <c r="AE14" s="47"/>
      <c r="AF14" s="45"/>
      <c r="AG14" s="46"/>
      <c r="AH14" s="46"/>
      <c r="AI14" s="47"/>
      <c r="AJ14" s="48">
        <f t="shared" si="0"/>
        <v>0</v>
      </c>
      <c r="AK14" s="49"/>
      <c r="AL14" s="49"/>
      <c r="AM14" s="50"/>
      <c r="AN14" s="4"/>
    </row>
    <row r="15" spans="1:40" ht="18.7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6"/>
      <c r="V15" s="46"/>
      <c r="W15" s="47"/>
      <c r="X15" s="45"/>
      <c r="Y15" s="46"/>
      <c r="Z15" s="46"/>
      <c r="AA15" s="47"/>
      <c r="AB15" s="45">
        <f>(X15/X20)*100</f>
        <v>0</v>
      </c>
      <c r="AC15" s="46"/>
      <c r="AD15" s="46"/>
      <c r="AE15" s="47"/>
      <c r="AF15" s="45"/>
      <c r="AG15" s="46"/>
      <c r="AH15" s="46"/>
      <c r="AI15" s="47"/>
      <c r="AJ15" s="48">
        <f t="shared" si="0"/>
        <v>0</v>
      </c>
      <c r="AK15" s="49"/>
      <c r="AL15" s="49"/>
      <c r="AM15" s="50"/>
      <c r="AN15" s="4"/>
    </row>
    <row r="16" spans="1:40" ht="18.7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6"/>
      <c r="V16" s="46"/>
      <c r="W16" s="47"/>
      <c r="X16" s="45"/>
      <c r="Y16" s="46"/>
      <c r="Z16" s="46"/>
      <c r="AA16" s="47"/>
      <c r="AB16" s="45">
        <f>(X16/X20)*100</f>
        <v>0</v>
      </c>
      <c r="AC16" s="46"/>
      <c r="AD16" s="46"/>
      <c r="AE16" s="47"/>
      <c r="AF16" s="45"/>
      <c r="AG16" s="46"/>
      <c r="AH16" s="46"/>
      <c r="AI16" s="47"/>
      <c r="AJ16" s="48">
        <f t="shared" si="0"/>
        <v>0</v>
      </c>
      <c r="AK16" s="49"/>
      <c r="AL16" s="49"/>
      <c r="AM16" s="50"/>
      <c r="AN16" s="4"/>
    </row>
    <row r="17" spans="1:40" ht="18.7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/>
      <c r="V17" s="46"/>
      <c r="W17" s="47"/>
      <c r="X17" s="45"/>
      <c r="Y17" s="46"/>
      <c r="Z17" s="46"/>
      <c r="AA17" s="47"/>
      <c r="AB17" s="45">
        <f>(X17/X20)*100</f>
        <v>0</v>
      </c>
      <c r="AC17" s="46"/>
      <c r="AD17" s="46"/>
      <c r="AE17" s="47"/>
      <c r="AF17" s="45"/>
      <c r="AG17" s="46"/>
      <c r="AH17" s="46"/>
      <c r="AI17" s="47"/>
      <c r="AJ17" s="48">
        <f t="shared" si="0"/>
        <v>0</v>
      </c>
      <c r="AK17" s="49"/>
      <c r="AL17" s="49"/>
      <c r="AM17" s="50"/>
      <c r="AN17" s="4"/>
    </row>
    <row r="18" spans="1:40" ht="18.7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/>
      <c r="V18" s="46"/>
      <c r="W18" s="47"/>
      <c r="X18" s="45"/>
      <c r="Y18" s="46"/>
      <c r="Z18" s="46"/>
      <c r="AA18" s="47"/>
      <c r="AB18" s="45">
        <f>(X18/X20)*100</f>
        <v>0</v>
      </c>
      <c r="AC18" s="46"/>
      <c r="AD18" s="46"/>
      <c r="AE18" s="47"/>
      <c r="AF18" s="45"/>
      <c r="AG18" s="46"/>
      <c r="AH18" s="46"/>
      <c r="AI18" s="47"/>
      <c r="AJ18" s="48">
        <f t="shared" si="0"/>
        <v>0</v>
      </c>
      <c r="AK18" s="49"/>
      <c r="AL18" s="49"/>
      <c r="AM18" s="50"/>
      <c r="AN18" s="4"/>
    </row>
    <row r="19" spans="1:40" ht="19.5" thickBot="1">
      <c r="A19" s="2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/>
      <c r="V19" s="54"/>
      <c r="W19" s="55"/>
      <c r="X19" s="53"/>
      <c r="Y19" s="54"/>
      <c r="Z19" s="54"/>
      <c r="AA19" s="55"/>
      <c r="AB19" s="53">
        <f>(X19/X20)*100</f>
        <v>0</v>
      </c>
      <c r="AC19" s="54"/>
      <c r="AD19" s="54"/>
      <c r="AE19" s="55"/>
      <c r="AF19" s="53"/>
      <c r="AG19" s="54"/>
      <c r="AH19" s="54"/>
      <c r="AI19" s="55"/>
      <c r="AJ19" s="62">
        <f t="shared" si="0"/>
        <v>0</v>
      </c>
      <c r="AK19" s="63"/>
      <c r="AL19" s="63"/>
      <c r="AM19" s="64"/>
      <c r="AN19" s="4"/>
    </row>
    <row r="20" spans="1:40" ht="19.5" thickBot="1">
      <c r="A20" s="2"/>
      <c r="B20" s="65" t="s">
        <v>13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38"/>
      <c r="U20" s="39"/>
      <c r="V20" s="39"/>
      <c r="W20" s="40"/>
      <c r="X20" s="38">
        <f>SUM(X10:AA19)</f>
        <v>7710</v>
      </c>
      <c r="Y20" s="39"/>
      <c r="Z20" s="39"/>
      <c r="AA20" s="40"/>
      <c r="AB20" s="38"/>
      <c r="AC20" s="39"/>
      <c r="AD20" s="39"/>
      <c r="AE20" s="40"/>
      <c r="AF20" s="38">
        <f>SUM(AF10:AI19)-4000</f>
        <v>76</v>
      </c>
      <c r="AG20" s="39"/>
      <c r="AH20" s="39"/>
      <c r="AI20" s="40"/>
      <c r="AJ20" s="38">
        <f>SUM(AJ10:AM19)</f>
        <v>4.701686121919586</v>
      </c>
      <c r="AK20" s="39"/>
      <c r="AL20" s="39"/>
      <c r="AM20" s="41"/>
      <c r="AN20" s="4"/>
    </row>
    <row r="21" spans="1:40" ht="7.5" customHeight="1" thickBo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4"/>
    </row>
    <row r="22" spans="1:40" ht="19.5" thickBot="1">
      <c r="A22" s="2"/>
      <c r="B22" s="56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2" t="s">
        <v>15</v>
      </c>
      <c r="U22" s="23"/>
      <c r="V22" s="23"/>
      <c r="W22" s="57"/>
      <c r="X22" s="22" t="s">
        <v>16</v>
      </c>
      <c r="Y22" s="23"/>
      <c r="Z22" s="23"/>
      <c r="AA22" s="57"/>
      <c r="AB22" s="22" t="s">
        <v>17</v>
      </c>
      <c r="AC22" s="23"/>
      <c r="AD22" s="23"/>
      <c r="AE22" s="57"/>
      <c r="AF22" s="22" t="s">
        <v>18</v>
      </c>
      <c r="AG22" s="23"/>
      <c r="AH22" s="23"/>
      <c r="AI22" s="57"/>
      <c r="AJ22" s="22" t="s">
        <v>19</v>
      </c>
      <c r="AK22" s="23"/>
      <c r="AL22" s="23"/>
      <c r="AM22" s="24"/>
      <c r="AN22" s="4"/>
    </row>
    <row r="23" spans="1:40" ht="19.5" thickBot="1">
      <c r="A23" s="2"/>
      <c r="B23" s="61" t="s">
        <v>49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70">
        <v>5</v>
      </c>
      <c r="U23" s="71"/>
      <c r="V23" s="71"/>
      <c r="W23" s="72"/>
      <c r="X23" s="67">
        <v>25</v>
      </c>
      <c r="Y23" s="68"/>
      <c r="Z23" s="68"/>
      <c r="AA23" s="69"/>
      <c r="AB23" s="67">
        <v>60</v>
      </c>
      <c r="AC23" s="68"/>
      <c r="AD23" s="68"/>
      <c r="AE23" s="69"/>
      <c r="AF23" s="70">
        <f>AB23*0.5</f>
        <v>30</v>
      </c>
      <c r="AG23" s="71"/>
      <c r="AH23" s="71"/>
      <c r="AI23" s="72"/>
      <c r="AJ23" s="70">
        <f>(X23*AF23*T23)/(AJ5*10)</f>
        <v>16.304347826086957</v>
      </c>
      <c r="AK23" s="71"/>
      <c r="AL23" s="71"/>
      <c r="AM23" s="74"/>
      <c r="AN23" s="4"/>
    </row>
    <row r="24" spans="1:40" ht="18.75">
      <c r="A24" s="2"/>
      <c r="B24" s="43" t="s">
        <v>50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8">
        <v>5.7</v>
      </c>
      <c r="U24" s="49"/>
      <c r="V24" s="49"/>
      <c r="W24" s="73"/>
      <c r="X24" s="45">
        <v>25</v>
      </c>
      <c r="Y24" s="46"/>
      <c r="Z24" s="46"/>
      <c r="AA24" s="47"/>
      <c r="AB24" s="45">
        <v>15</v>
      </c>
      <c r="AC24" s="46"/>
      <c r="AD24" s="46"/>
      <c r="AE24" s="47"/>
      <c r="AF24" s="89">
        <f>AB24*0.5</f>
        <v>7.5</v>
      </c>
      <c r="AG24" s="90"/>
      <c r="AH24" s="90"/>
      <c r="AI24" s="91"/>
      <c r="AJ24" s="70">
        <f>(X24*AF24*T24)/(AJ5*10)</f>
        <v>4.646739130434782</v>
      </c>
      <c r="AK24" s="71"/>
      <c r="AL24" s="71"/>
      <c r="AM24" s="74"/>
      <c r="AN24" s="4"/>
    </row>
    <row r="25" spans="1:40" ht="18.7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8"/>
      <c r="U25" s="49"/>
      <c r="V25" s="49"/>
      <c r="W25" s="73"/>
      <c r="X25" s="45"/>
      <c r="Y25" s="46"/>
      <c r="Z25" s="46"/>
      <c r="AA25" s="47"/>
      <c r="AB25" s="45"/>
      <c r="AC25" s="46"/>
      <c r="AD25" s="46"/>
      <c r="AE25" s="47"/>
      <c r="AF25" s="48"/>
      <c r="AG25" s="49"/>
      <c r="AH25" s="49"/>
      <c r="AI25" s="73"/>
      <c r="AJ25" s="48"/>
      <c r="AK25" s="49"/>
      <c r="AL25" s="49"/>
      <c r="AM25" s="50"/>
      <c r="AN25" s="4"/>
    </row>
    <row r="26" spans="1:40" ht="18.7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8"/>
      <c r="U26" s="49"/>
      <c r="V26" s="49"/>
      <c r="W26" s="73"/>
      <c r="X26" s="45"/>
      <c r="Y26" s="46"/>
      <c r="Z26" s="46"/>
      <c r="AA26" s="47"/>
      <c r="AB26" s="45"/>
      <c r="AC26" s="46"/>
      <c r="AD26" s="46"/>
      <c r="AE26" s="47"/>
      <c r="AF26" s="48"/>
      <c r="AG26" s="49"/>
      <c r="AH26" s="49"/>
      <c r="AI26" s="73"/>
      <c r="AJ26" s="48"/>
      <c r="AK26" s="49"/>
      <c r="AL26" s="49"/>
      <c r="AM26" s="50"/>
      <c r="AN26" s="4"/>
    </row>
    <row r="27" spans="1:40" ht="19.5" thickBot="1">
      <c r="A27" s="2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62"/>
      <c r="U27" s="63"/>
      <c r="V27" s="63"/>
      <c r="W27" s="83"/>
      <c r="X27" s="53"/>
      <c r="Y27" s="54"/>
      <c r="Z27" s="54"/>
      <c r="AA27" s="55"/>
      <c r="AB27" s="53"/>
      <c r="AC27" s="54"/>
      <c r="AD27" s="54"/>
      <c r="AE27" s="55"/>
      <c r="AF27" s="62"/>
      <c r="AG27" s="63"/>
      <c r="AH27" s="63"/>
      <c r="AI27" s="83"/>
      <c r="AJ27" s="62"/>
      <c r="AK27" s="63"/>
      <c r="AL27" s="63"/>
      <c r="AM27" s="64"/>
      <c r="AN27" s="4"/>
    </row>
    <row r="28" spans="1:40" ht="19.5" thickBot="1">
      <c r="A28" s="2"/>
      <c r="B28" s="56" t="s">
        <v>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8"/>
      <c r="U28" s="59"/>
      <c r="V28" s="59"/>
      <c r="W28" s="60"/>
      <c r="X28" s="58"/>
      <c r="Y28" s="59"/>
      <c r="Z28" s="59"/>
      <c r="AA28" s="60"/>
      <c r="AB28" s="58"/>
      <c r="AC28" s="59"/>
      <c r="AD28" s="59"/>
      <c r="AE28" s="60"/>
      <c r="AF28" s="58"/>
      <c r="AG28" s="59"/>
      <c r="AH28" s="59"/>
      <c r="AI28" s="60"/>
      <c r="AJ28" s="58">
        <f>SUM(AJ23:AM27)</f>
        <v>20.95108695652174</v>
      </c>
      <c r="AK28" s="59"/>
      <c r="AL28" s="59"/>
      <c r="AM28" s="82"/>
      <c r="AN28" s="4"/>
    </row>
    <row r="29" spans="1:40" ht="7.5" customHeight="1" thickBo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</row>
    <row r="30" spans="1:40" ht="19.5" thickBot="1">
      <c r="A30" s="2"/>
      <c r="B30" s="56" t="s">
        <v>20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3"/>
      <c r="T30" s="3"/>
      <c r="U30" s="3"/>
      <c r="V30" s="56" t="s">
        <v>29</v>
      </c>
      <c r="W30" s="23"/>
      <c r="X30" s="23"/>
      <c r="Y30" s="23"/>
      <c r="Z30" s="57"/>
      <c r="AA30" s="79" t="s">
        <v>52</v>
      </c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4"/>
    </row>
    <row r="31" spans="1:40" ht="18.75">
      <c r="A31" s="2"/>
      <c r="B31" s="75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68"/>
      <c r="O31" s="68"/>
      <c r="P31" s="68"/>
      <c r="Q31" s="68"/>
      <c r="R31" s="78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</row>
    <row r="32" spans="1:40" ht="19.5" thickBot="1">
      <c r="A32" s="2"/>
      <c r="B32" s="92" t="s">
        <v>40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45">
        <v>1010</v>
      </c>
      <c r="O32" s="46"/>
      <c r="P32" s="46"/>
      <c r="Q32" s="46"/>
      <c r="R32" s="10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4"/>
    </row>
    <row r="33" spans="1:40" ht="18.75">
      <c r="A33" s="2"/>
      <c r="B33" s="92" t="s">
        <v>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46">
        <v>1070</v>
      </c>
      <c r="O33" s="46"/>
      <c r="P33" s="46"/>
      <c r="Q33" s="46"/>
      <c r="R33" s="105"/>
      <c r="S33" s="3"/>
      <c r="T33" s="3"/>
      <c r="U33" s="3"/>
      <c r="V33" s="13" t="s">
        <v>30</v>
      </c>
      <c r="W33" s="14"/>
      <c r="X33" s="14"/>
      <c r="Y33" s="14"/>
      <c r="Z33" s="14"/>
      <c r="AA33" s="14"/>
      <c r="AB33" s="14"/>
      <c r="AC33" s="14"/>
      <c r="AD33" s="14"/>
      <c r="AE33" s="84" t="s">
        <v>28</v>
      </c>
      <c r="AF33" s="85"/>
      <c r="AG33" s="85"/>
      <c r="AH33" s="85"/>
      <c r="AI33" s="101"/>
      <c r="AJ33" s="84" t="s">
        <v>31</v>
      </c>
      <c r="AK33" s="85"/>
      <c r="AL33" s="85"/>
      <c r="AM33" s="86"/>
      <c r="AN33" s="4"/>
    </row>
    <row r="34" spans="1:40" ht="18.75">
      <c r="A34" s="2"/>
      <c r="B34" s="95" t="s">
        <v>23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  <c r="N34" s="46">
        <v>1075</v>
      </c>
      <c r="O34" s="46"/>
      <c r="P34" s="46"/>
      <c r="Q34" s="46"/>
      <c r="R34" s="105"/>
      <c r="S34" s="3"/>
      <c r="T34" s="3"/>
      <c r="U34" s="3"/>
      <c r="V34" s="43" t="s">
        <v>44</v>
      </c>
      <c r="W34" s="44"/>
      <c r="X34" s="44"/>
      <c r="Y34" s="44"/>
      <c r="Z34" s="44"/>
      <c r="AA34" s="44"/>
      <c r="AB34" s="44"/>
      <c r="AC34" s="44"/>
      <c r="AD34" s="88"/>
      <c r="AE34" s="87">
        <v>20</v>
      </c>
      <c r="AF34" s="44"/>
      <c r="AG34" s="44"/>
      <c r="AH34" s="44"/>
      <c r="AI34" s="88"/>
      <c r="AJ34" s="87">
        <v>9</v>
      </c>
      <c r="AK34" s="44"/>
      <c r="AL34" s="44"/>
      <c r="AM34" s="102"/>
      <c r="AN34" s="4"/>
    </row>
    <row r="35" spans="1:40" ht="18.75">
      <c r="A35" s="2"/>
      <c r="B35" s="95" t="s">
        <v>24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46">
        <v>1022</v>
      </c>
      <c r="O35" s="46"/>
      <c r="P35" s="46"/>
      <c r="Q35" s="46"/>
      <c r="R35" s="105"/>
      <c r="S35" s="3"/>
      <c r="T35" s="3"/>
      <c r="U35" s="3"/>
      <c r="V35" s="43"/>
      <c r="W35" s="44"/>
      <c r="X35" s="44"/>
      <c r="Y35" s="44"/>
      <c r="Z35" s="44"/>
      <c r="AA35" s="44"/>
      <c r="AB35" s="44"/>
      <c r="AC35" s="44"/>
      <c r="AD35" s="88"/>
      <c r="AE35" s="87"/>
      <c r="AF35" s="44"/>
      <c r="AG35" s="44"/>
      <c r="AH35" s="44"/>
      <c r="AI35" s="88"/>
      <c r="AJ35" s="87"/>
      <c r="AK35" s="44"/>
      <c r="AL35" s="44"/>
      <c r="AM35" s="102"/>
      <c r="AN35" s="4"/>
    </row>
    <row r="36" spans="1:40" ht="18.75">
      <c r="A36" s="2"/>
      <c r="B36" s="95" t="s">
        <v>25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46"/>
      <c r="O36" s="46"/>
      <c r="P36" s="46"/>
      <c r="Q36" s="46"/>
      <c r="R36" s="105"/>
      <c r="S36" s="3"/>
      <c r="T36" s="3"/>
      <c r="U36" s="3"/>
      <c r="V36" s="43"/>
      <c r="W36" s="44"/>
      <c r="X36" s="44"/>
      <c r="Y36" s="44"/>
      <c r="Z36" s="44"/>
      <c r="AA36" s="44"/>
      <c r="AB36" s="44"/>
      <c r="AC36" s="44"/>
      <c r="AD36" s="88"/>
      <c r="AE36" s="87"/>
      <c r="AF36" s="44"/>
      <c r="AG36" s="44"/>
      <c r="AH36" s="44"/>
      <c r="AI36" s="88"/>
      <c r="AJ36" s="87"/>
      <c r="AK36" s="44"/>
      <c r="AL36" s="44"/>
      <c r="AM36" s="102"/>
      <c r="AN36" s="4"/>
    </row>
    <row r="37" spans="1:40" ht="19.5" thickBot="1">
      <c r="A37" s="2" t="s">
        <v>26</v>
      </c>
      <c r="B37" s="98" t="s">
        <v>27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54"/>
      <c r="O37" s="54"/>
      <c r="P37" s="54"/>
      <c r="Q37" s="54"/>
      <c r="R37" s="117"/>
      <c r="S37" s="3"/>
      <c r="T37" s="3"/>
      <c r="U37" s="3"/>
      <c r="V37" s="51"/>
      <c r="W37" s="52"/>
      <c r="X37" s="52"/>
      <c r="Y37" s="52"/>
      <c r="Z37" s="52"/>
      <c r="AA37" s="52"/>
      <c r="AB37" s="52"/>
      <c r="AC37" s="52"/>
      <c r="AD37" s="106"/>
      <c r="AE37" s="103"/>
      <c r="AF37" s="52"/>
      <c r="AG37" s="52"/>
      <c r="AH37" s="52"/>
      <c r="AI37" s="106"/>
      <c r="AJ37" s="103"/>
      <c r="AK37" s="52"/>
      <c r="AL37" s="52"/>
      <c r="AM37" s="104"/>
      <c r="AN37" s="4"/>
    </row>
    <row r="38" spans="1:40" ht="7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4"/>
    </row>
    <row r="39" spans="1:40" ht="18.75" customHeight="1" thickBot="1">
      <c r="A39" s="2"/>
      <c r="B39" s="3"/>
      <c r="C39" s="3"/>
      <c r="D39" s="3"/>
      <c r="E39" s="8"/>
      <c r="F39" s="9" t="s">
        <v>33</v>
      </c>
      <c r="G39" s="9"/>
      <c r="H39" s="9"/>
      <c r="I39" s="9"/>
      <c r="J39" s="9"/>
      <c r="K39" s="9"/>
      <c r="L39" s="10"/>
      <c r="M39" s="113" t="e">
        <f>(#REF!-#REF!)/7.4</f>
        <v>#REF!</v>
      </c>
      <c r="N39" s="59"/>
      <c r="O39" s="82"/>
      <c r="P39" s="3"/>
      <c r="Q39" s="3"/>
      <c r="R39" s="3"/>
      <c r="S39" s="3"/>
      <c r="T39" s="3"/>
      <c r="U39" s="3"/>
      <c r="V39" s="3"/>
      <c r="W39" s="3"/>
      <c r="X39" s="56" t="s">
        <v>34</v>
      </c>
      <c r="Y39" s="23"/>
      <c r="Z39" s="23"/>
      <c r="AA39" s="23"/>
      <c r="AB39" s="23"/>
      <c r="AC39" s="23"/>
      <c r="AD39" s="23"/>
      <c r="AE39" s="23"/>
      <c r="AF39" s="57"/>
      <c r="AG39" s="114" t="e">
        <f>((#REF!-1000)/(#REF!-1000)*100)</f>
        <v>#REF!</v>
      </c>
      <c r="AH39" s="115"/>
      <c r="AI39" s="116"/>
      <c r="AJ39" s="29" t="s">
        <v>35</v>
      </c>
      <c r="AK39" s="28"/>
      <c r="AL39" s="3"/>
      <c r="AM39" s="3"/>
      <c r="AN39" s="4"/>
    </row>
    <row r="40" spans="1:40" ht="6.75" customHeight="1" thickBo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4"/>
    </row>
    <row r="41" spans="1:40" ht="19.5" thickBot="1">
      <c r="A41" s="2"/>
      <c r="B41" s="56" t="s">
        <v>32</v>
      </c>
      <c r="C41" s="23"/>
      <c r="D41" s="23"/>
      <c r="E41" s="23"/>
      <c r="F41" s="23"/>
      <c r="G41" s="23"/>
      <c r="H41" s="23"/>
      <c r="I41" s="2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N41" s="4"/>
    </row>
    <row r="42" spans="1:40" ht="18.75">
      <c r="A42" s="2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4"/>
    </row>
    <row r="43" spans="1:40" ht="18.75">
      <c r="A43" s="2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4"/>
    </row>
    <row r="44" spans="1:40" ht="18.75">
      <c r="A44" s="2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  <c r="AN44" s="4"/>
    </row>
    <row r="45" spans="1:40" ht="18.75">
      <c r="A45" s="2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9"/>
      <c r="AN45" s="4"/>
    </row>
    <row r="46" spans="1:40" ht="18.75">
      <c r="A46" s="2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  <c r="AN46" s="4"/>
    </row>
    <row r="47" spans="1:40" ht="19.5" thickBot="1">
      <c r="A47" s="2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2"/>
      <c r="AN47" s="4"/>
    </row>
    <row r="48" spans="1:40" ht="18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</row>
  </sheetData>
  <sheetProtection/>
  <mergeCells count="166">
    <mergeCell ref="B42:AM47"/>
    <mergeCell ref="M39:O39"/>
    <mergeCell ref="AE36:AI36"/>
    <mergeCell ref="AE37:AI37"/>
    <mergeCell ref="B32:M32"/>
    <mergeCell ref="N32:R32"/>
    <mergeCell ref="B41:I41"/>
    <mergeCell ref="X39:AF39"/>
    <mergeCell ref="AG39:AI39"/>
    <mergeCell ref="AJ39:AK39"/>
    <mergeCell ref="AJ34:AM34"/>
    <mergeCell ref="AJ35:AM35"/>
    <mergeCell ref="AJ36:AM36"/>
    <mergeCell ref="AJ37:AM37"/>
    <mergeCell ref="N34:R34"/>
    <mergeCell ref="N35:R35"/>
    <mergeCell ref="V36:AD36"/>
    <mergeCell ref="V37:AD37"/>
    <mergeCell ref="N36:R36"/>
    <mergeCell ref="N37:R37"/>
    <mergeCell ref="B33:M33"/>
    <mergeCell ref="B34:M34"/>
    <mergeCell ref="B35:M35"/>
    <mergeCell ref="B36:M36"/>
    <mergeCell ref="B37:M37"/>
    <mergeCell ref="AE33:AI33"/>
    <mergeCell ref="N33:R33"/>
    <mergeCell ref="V35:AD35"/>
    <mergeCell ref="AJ33:AM33"/>
    <mergeCell ref="AE34:AI34"/>
    <mergeCell ref="AE35:AI35"/>
    <mergeCell ref="AF24:AI24"/>
    <mergeCell ref="AF25:AI25"/>
    <mergeCell ref="AJ25:AM25"/>
    <mergeCell ref="AB26:AE26"/>
    <mergeCell ref="V34:AD34"/>
    <mergeCell ref="AJ24:AM24"/>
    <mergeCell ref="AF26:AI26"/>
    <mergeCell ref="B31:M31"/>
    <mergeCell ref="N31:R31"/>
    <mergeCell ref="AA30:AM30"/>
    <mergeCell ref="V30:Z30"/>
    <mergeCell ref="AB27:AE27"/>
    <mergeCell ref="AJ28:AM28"/>
    <mergeCell ref="AF27:AI27"/>
    <mergeCell ref="AJ27:AM27"/>
    <mergeCell ref="X27:AA27"/>
    <mergeCell ref="T27:W27"/>
    <mergeCell ref="AJ26:AM26"/>
    <mergeCell ref="B30:R30"/>
    <mergeCell ref="AB23:AE23"/>
    <mergeCell ref="AB24:AE24"/>
    <mergeCell ref="AB25:AE25"/>
    <mergeCell ref="AB28:AE28"/>
    <mergeCell ref="AF28:AI28"/>
    <mergeCell ref="AF23:AI23"/>
    <mergeCell ref="AJ23:AM23"/>
    <mergeCell ref="X28:AA28"/>
    <mergeCell ref="X26:AA26"/>
    <mergeCell ref="X25:AA25"/>
    <mergeCell ref="X24:AA24"/>
    <mergeCell ref="X23:AA23"/>
    <mergeCell ref="B27:S27"/>
    <mergeCell ref="B28:S28"/>
    <mergeCell ref="T23:W23"/>
    <mergeCell ref="T24:W24"/>
    <mergeCell ref="T25:W25"/>
    <mergeCell ref="T26:W26"/>
    <mergeCell ref="T28:W28"/>
    <mergeCell ref="B23:S23"/>
    <mergeCell ref="B24:S24"/>
    <mergeCell ref="B25:S25"/>
    <mergeCell ref="B26:S26"/>
    <mergeCell ref="AJ19:AM19"/>
    <mergeCell ref="B20:S20"/>
    <mergeCell ref="T20:W20"/>
    <mergeCell ref="X20:AA20"/>
    <mergeCell ref="AB20:AE20"/>
    <mergeCell ref="AJ18:AM18"/>
    <mergeCell ref="AJ17:AM17"/>
    <mergeCell ref="B22:S22"/>
    <mergeCell ref="T22:W22"/>
    <mergeCell ref="X22:AA22"/>
    <mergeCell ref="AB22:AE22"/>
    <mergeCell ref="AF22:AI22"/>
    <mergeCell ref="AJ22:AM22"/>
    <mergeCell ref="AB19:AE19"/>
    <mergeCell ref="AB18:AE18"/>
    <mergeCell ref="AB17:AE17"/>
    <mergeCell ref="AF17:AI17"/>
    <mergeCell ref="AF18:AI18"/>
    <mergeCell ref="AF19:AI19"/>
    <mergeCell ref="T17:W17"/>
    <mergeCell ref="X17:AA17"/>
    <mergeCell ref="T18:W18"/>
    <mergeCell ref="T19:W19"/>
    <mergeCell ref="X18:AA18"/>
    <mergeCell ref="X19:AA19"/>
    <mergeCell ref="AB15:AE15"/>
    <mergeCell ref="AF15:AI15"/>
    <mergeCell ref="AJ15:AM15"/>
    <mergeCell ref="T16:W16"/>
    <mergeCell ref="X16:AA16"/>
    <mergeCell ref="AB16:AE16"/>
    <mergeCell ref="AF16:AI16"/>
    <mergeCell ref="AJ16:AM16"/>
    <mergeCell ref="AF13:AI13"/>
    <mergeCell ref="AJ13:AM13"/>
    <mergeCell ref="T14:W14"/>
    <mergeCell ref="X14:AA14"/>
    <mergeCell ref="AB14:AE14"/>
    <mergeCell ref="AF14:AI14"/>
    <mergeCell ref="AJ14:AM14"/>
    <mergeCell ref="AF11:AI11"/>
    <mergeCell ref="AJ11:AM11"/>
    <mergeCell ref="T12:W12"/>
    <mergeCell ref="X12:AA12"/>
    <mergeCell ref="AB12:AE12"/>
    <mergeCell ref="AF12:AI12"/>
    <mergeCell ref="AJ12:AM12"/>
    <mergeCell ref="B18:S18"/>
    <mergeCell ref="B19:S19"/>
    <mergeCell ref="T11:W11"/>
    <mergeCell ref="X11:AA11"/>
    <mergeCell ref="AB11:AE11"/>
    <mergeCell ref="T13:W13"/>
    <mergeCell ref="X13:AA13"/>
    <mergeCell ref="AB13:AE13"/>
    <mergeCell ref="T15:W15"/>
    <mergeCell ref="X15:AA15"/>
    <mergeCell ref="B12:S12"/>
    <mergeCell ref="B13:S13"/>
    <mergeCell ref="B14:S14"/>
    <mergeCell ref="B15:S15"/>
    <mergeCell ref="B16:S16"/>
    <mergeCell ref="B17:S17"/>
    <mergeCell ref="AF20:AI20"/>
    <mergeCell ref="AJ20:AM20"/>
    <mergeCell ref="AJ9:AM9"/>
    <mergeCell ref="B10:S10"/>
    <mergeCell ref="T10:W10"/>
    <mergeCell ref="X10:AA10"/>
    <mergeCell ref="AB10:AE10"/>
    <mergeCell ref="AF10:AI10"/>
    <mergeCell ref="AJ10:AM10"/>
    <mergeCell ref="B11:S11"/>
    <mergeCell ref="B7:H7"/>
    <mergeCell ref="J7:AM7"/>
    <mergeCell ref="AL5:AM5"/>
    <mergeCell ref="AJ5:AK5"/>
    <mergeCell ref="AI3:AN3"/>
    <mergeCell ref="B9:S9"/>
    <mergeCell ref="T9:W9"/>
    <mergeCell ref="X9:AA9"/>
    <mergeCell ref="AB9:AE9"/>
    <mergeCell ref="AF9:AI9"/>
    <mergeCell ref="B5:E5"/>
    <mergeCell ref="F5:L5"/>
    <mergeCell ref="N5:T5"/>
    <mergeCell ref="U5:AD5"/>
    <mergeCell ref="AF5:AI5"/>
    <mergeCell ref="A2:L2"/>
    <mergeCell ref="A3:L3"/>
    <mergeCell ref="N2:AD2"/>
    <mergeCell ref="N3:AD3"/>
    <mergeCell ref="AI2:AN2"/>
  </mergeCells>
  <printOptions/>
  <pageMargins left="0.3937007874015748" right="0.7086614173228346" top="0.3937007874015748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0" sqref="C20"/>
    </sheetView>
  </sheetViews>
  <sheetFormatPr defaultColWidth="8.88671875" defaultRowHeight="18.75"/>
  <cols>
    <col min="1" max="1" width="26.4453125" style="15" customWidth="1"/>
    <col min="2" max="16384" width="8.88671875" style="16" customWidth="1"/>
  </cols>
  <sheetData>
    <row r="1" spans="1:3" ht="18.75">
      <c r="A1" s="16" t="s">
        <v>38</v>
      </c>
      <c r="B1" s="16" t="s">
        <v>8</v>
      </c>
      <c r="C1" s="16" t="s">
        <v>11</v>
      </c>
    </row>
    <row r="2" spans="1:3" ht="18.75">
      <c r="A2" s="15" t="s">
        <v>37</v>
      </c>
      <c r="B2" s="16">
        <v>69</v>
      </c>
      <c r="C2" s="16">
        <v>1000</v>
      </c>
    </row>
    <row r="3" spans="1:3" ht="18.75">
      <c r="A3" s="15" t="s">
        <v>39</v>
      </c>
      <c r="B3" s="16">
        <v>150</v>
      </c>
      <c r="C3" s="1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Max Lyngby</dc:creator>
  <cp:keywords/>
  <dc:description/>
  <cp:lastModifiedBy>Jesper</cp:lastModifiedBy>
  <cp:lastPrinted>2015-04-24T16:07:16Z</cp:lastPrinted>
  <dcterms:created xsi:type="dcterms:W3CDTF">2015-02-01T21:58:41Z</dcterms:created>
  <dcterms:modified xsi:type="dcterms:W3CDTF">2015-06-15T20:05:45Z</dcterms:modified>
  <cp:category/>
  <cp:version/>
  <cp:contentType/>
  <cp:contentStatus/>
</cp:coreProperties>
</file>