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ml.CAREITEC\Google Drev\Beer\Opskrift skabelon-filer\"/>
    </mc:Choice>
  </mc:AlternateContent>
  <bookViews>
    <workbookView xWindow="0" yWindow="0" windowWidth="16215" windowHeight="8760"/>
  </bookViews>
  <sheets>
    <sheet name="Malt Priser" sheetId="5" r:id="rId1"/>
  </sheets>
  <calcPr calcId="152511"/>
</workbook>
</file>

<file path=xl/calcChain.xml><?xml version="1.0" encoding="utf-8"?>
<calcChain xmlns="http://schemas.openxmlformats.org/spreadsheetml/2006/main">
  <c r="G52" i="5" l="1"/>
  <c r="I68" i="5" l="1"/>
  <c r="G40" i="5"/>
  <c r="G46" i="5" l="1"/>
  <c r="G76" i="5"/>
  <c r="G4" i="5"/>
  <c r="G45" i="5"/>
  <c r="G77" i="5"/>
  <c r="G21" i="5"/>
  <c r="G22" i="5"/>
  <c r="G5" i="5"/>
  <c r="G78" i="5"/>
  <c r="G69" i="5"/>
  <c r="G63" i="5"/>
  <c r="G51" i="5"/>
  <c r="G53" i="5"/>
  <c r="G28" i="5"/>
  <c r="G75" i="5"/>
  <c r="G9" i="5"/>
  <c r="G39" i="5"/>
  <c r="G67" i="5"/>
  <c r="G6" i="5"/>
  <c r="G18" i="5"/>
  <c r="G24" i="5"/>
  <c r="G16" i="5"/>
  <c r="G14" i="5"/>
  <c r="G20" i="5"/>
  <c r="G56" i="5"/>
  <c r="G7" i="5"/>
  <c r="G66" i="5"/>
  <c r="G3" i="5"/>
  <c r="G8" i="5"/>
  <c r="G10" i="5"/>
  <c r="G43" i="5"/>
  <c r="G41" i="5"/>
  <c r="G19" i="5"/>
  <c r="I55" i="5"/>
  <c r="I72" i="5"/>
  <c r="I75" i="5"/>
  <c r="I37" i="5"/>
  <c r="I64" i="5"/>
  <c r="I63" i="5"/>
  <c r="I60" i="5"/>
  <c r="I66" i="5"/>
  <c r="I9" i="5"/>
  <c r="I54" i="5"/>
  <c r="I53" i="5"/>
  <c r="I10" i="5"/>
  <c r="I7" i="5"/>
  <c r="I3" i="5"/>
  <c r="I6" i="5"/>
  <c r="I49" i="5"/>
  <c r="I11" i="5"/>
  <c r="I67" i="5"/>
  <c r="I62" i="5"/>
  <c r="I65" i="5"/>
  <c r="I41" i="5"/>
  <c r="I28" i="5"/>
  <c r="I19" i="5"/>
  <c r="I18" i="5"/>
  <c r="I14" i="5"/>
  <c r="I15" i="5"/>
  <c r="I59" i="5"/>
  <c r="I32" i="5"/>
  <c r="I33" i="5"/>
  <c r="I69" i="5"/>
  <c r="I47" i="5"/>
  <c r="I43" i="5"/>
  <c r="I34" i="5"/>
  <c r="H81" i="5" l="1"/>
  <c r="H67" i="5"/>
  <c r="H71" i="5"/>
  <c r="H38" i="5"/>
  <c r="H37" i="5"/>
  <c r="H5" i="5"/>
  <c r="E7" i="5"/>
  <c r="H7" i="5"/>
  <c r="F7" i="5"/>
  <c r="H70" i="5"/>
  <c r="F71" i="5"/>
  <c r="E71" i="5"/>
  <c r="F70" i="5"/>
  <c r="E70" i="5"/>
  <c r="F69" i="5"/>
  <c r="E69" i="5"/>
  <c r="H62" i="5"/>
  <c r="H50" i="5"/>
  <c r="E50" i="5"/>
  <c r="H45" i="5"/>
  <c r="H51" i="5"/>
  <c r="E51" i="5"/>
  <c r="H24" i="5"/>
  <c r="H14" i="5"/>
  <c r="H22" i="5"/>
  <c r="E22" i="5"/>
  <c r="H21" i="5"/>
  <c r="E21" i="5"/>
  <c r="H23" i="5"/>
  <c r="H20" i="5"/>
  <c r="H44" i="5"/>
  <c r="H15" i="5"/>
  <c r="H25" i="5"/>
  <c r="H26" i="5"/>
  <c r="H64" i="5"/>
  <c r="H77" i="5"/>
  <c r="H73" i="5"/>
  <c r="H49" i="5"/>
  <c r="H17" i="5"/>
  <c r="H31" i="5"/>
  <c r="H3" i="5"/>
  <c r="H8" i="5"/>
  <c r="H41" i="5"/>
  <c r="H43" i="5"/>
  <c r="H59" i="5"/>
  <c r="H58" i="5"/>
  <c r="E66" i="5" l="1"/>
  <c r="E64" i="5"/>
  <c r="G64" i="5" s="1"/>
  <c r="E62" i="5"/>
  <c r="G62" i="5" s="1"/>
  <c r="E59" i="5"/>
  <c r="E67" i="5"/>
  <c r="E61" i="5"/>
  <c r="E60" i="5"/>
  <c r="G60" i="5" s="1"/>
  <c r="E58" i="5"/>
  <c r="G58" i="5" s="1"/>
  <c r="E45" i="5"/>
  <c r="E76" i="5"/>
  <c r="E74" i="5"/>
  <c r="E77" i="5"/>
  <c r="E75" i="5"/>
  <c r="E73" i="5"/>
  <c r="E52" i="5"/>
  <c r="E72" i="5"/>
  <c r="E55" i="5"/>
  <c r="E53" i="5"/>
  <c r="E49" i="5"/>
  <c r="E56" i="5"/>
  <c r="E47" i="5"/>
  <c r="E43" i="5"/>
  <c r="E41" i="5"/>
  <c r="E38" i="5"/>
  <c r="E44" i="5"/>
  <c r="E42" i="5"/>
  <c r="E39" i="5"/>
  <c r="E37" i="5"/>
  <c r="E33" i="5"/>
  <c r="E34" i="5"/>
  <c r="E31" i="5"/>
  <c r="G31" i="5" s="1"/>
  <c r="E27" i="5"/>
  <c r="E25" i="5"/>
  <c r="E29" i="5"/>
  <c r="E26" i="5"/>
  <c r="E23" i="5"/>
  <c r="E18" i="5"/>
  <c r="E15" i="5"/>
  <c r="E35" i="5"/>
  <c r="E24" i="5"/>
  <c r="E20" i="5"/>
  <c r="E17" i="5"/>
  <c r="E14" i="5"/>
  <c r="E12" i="5"/>
  <c r="E11" i="5"/>
  <c r="E10" i="5"/>
  <c r="E6" i="5"/>
  <c r="E9" i="5"/>
  <c r="E8" i="5"/>
  <c r="E3" i="5"/>
  <c r="E5" i="5"/>
  <c r="I80" i="5"/>
  <c r="I83" i="5" s="1"/>
  <c r="H80" i="5"/>
  <c r="H83" i="5" s="1"/>
  <c r="D80" i="5"/>
  <c r="F76" i="5"/>
  <c r="F37" i="5"/>
  <c r="F73" i="5"/>
  <c r="F78" i="5"/>
  <c r="F79" i="5"/>
  <c r="F56" i="5"/>
  <c r="F31" i="5"/>
  <c r="F67" i="5"/>
  <c r="F75" i="5"/>
  <c r="F62" i="5"/>
  <c r="F61" i="5"/>
  <c r="F30" i="5"/>
  <c r="F41" i="5"/>
  <c r="F28" i="5"/>
  <c r="F18" i="5"/>
  <c r="F15" i="5"/>
  <c r="F34" i="5"/>
  <c r="F33" i="5"/>
  <c r="F63" i="5"/>
  <c r="F43" i="5"/>
  <c r="F59" i="5"/>
  <c r="F60" i="5"/>
  <c r="F64" i="5"/>
  <c r="F66" i="5"/>
  <c r="F49" i="5"/>
  <c r="F6" i="5"/>
  <c r="F3" i="5"/>
  <c r="F8" i="5"/>
  <c r="F9" i="5"/>
  <c r="F10" i="5"/>
  <c r="F11" i="5"/>
  <c r="G80" i="5" l="1"/>
  <c r="G83" i="5" s="1"/>
  <c r="F80" i="5"/>
  <c r="F83" i="5" s="1"/>
  <c r="E80" i="5"/>
  <c r="E83" i="5" s="1"/>
</calcChain>
</file>

<file path=xl/comments1.xml><?xml version="1.0" encoding="utf-8"?>
<comments xmlns="http://schemas.openxmlformats.org/spreadsheetml/2006/main">
  <authors>
    <author>Jesper Max Lyngby</author>
  </authors>
  <commentList>
    <comment ref="A72" authorId="0" shapeId="0">
      <text>
        <r>
          <rPr>
            <b/>
            <sz val="9"/>
            <color indexed="81"/>
            <rFont val="Tahoma"/>
            <family val="2"/>
          </rPr>
          <t>Karakteristika:
Let tørret maltsort fremstillet af emmer byg der har været spiret i en meget kort periode.
Kendetegn:
Chit bygmalt Flakes bevarer mange af kendetegnene ved rå byg og bruges til at forbedre skum stabilitet og afbalancere malt med høj opløselighed. Giver en rig tør kornet smag til øl og bruges primært i stout. Denne malt forbedrer head dannelse og stabilitet.
Brug:
Enhver øltype</t>
        </r>
      </text>
    </comment>
  </commentList>
</comments>
</file>

<file path=xl/sharedStrings.xml><?xml version="1.0" encoding="utf-8"?>
<sst xmlns="http://schemas.openxmlformats.org/spreadsheetml/2006/main" count="120" uniqueCount="113">
  <si>
    <t>EBC</t>
  </si>
  <si>
    <t>Basis Malt</t>
  </si>
  <si>
    <t>Pilsner Castle</t>
  </si>
  <si>
    <t>2,5 - 3,5</t>
  </si>
  <si>
    <t>Pilsner Bohemian</t>
  </si>
  <si>
    <t>Vienna</t>
  </si>
  <si>
    <t>Pale Ale Castle</t>
  </si>
  <si>
    <t>7,0 - 9,0</t>
  </si>
  <si>
    <t>Munich Castle</t>
  </si>
  <si>
    <t>Munich Light Castle</t>
  </si>
  <si>
    <t>Maris Otter Ale</t>
  </si>
  <si>
    <t>Red X</t>
  </si>
  <si>
    <t>Karamel Malt</t>
  </si>
  <si>
    <t>Cara Pils Weyermann</t>
  </si>
  <si>
    <t>Cara 20 (Blond)</t>
  </si>
  <si>
    <t>Cara Vienna Castle</t>
  </si>
  <si>
    <t>Cara Hell Weyemann</t>
  </si>
  <si>
    <t>Cara Munich Type I</t>
  </si>
  <si>
    <t>Cara Red Weyemann</t>
  </si>
  <si>
    <t>Cara Aroma Weyemann</t>
  </si>
  <si>
    <t>Cara Amber Weyemann</t>
  </si>
  <si>
    <t>Cara Rye Weyemann</t>
  </si>
  <si>
    <t>Cara Wheat Weyemann</t>
  </si>
  <si>
    <t>Special B</t>
  </si>
  <si>
    <t>Coffee Light</t>
  </si>
  <si>
    <t>Coffee</t>
  </si>
  <si>
    <t>Cara Clair</t>
  </si>
  <si>
    <t>3 - 7</t>
  </si>
  <si>
    <t>Ristet Malt</t>
  </si>
  <si>
    <t>Roasted Barley</t>
  </si>
  <si>
    <t>1200 - 1400</t>
  </si>
  <si>
    <t>Roasted Wheat Weyemann</t>
  </si>
  <si>
    <t>Roasted Rye Weyemann</t>
  </si>
  <si>
    <t>Chocolate / carafa Type I</t>
  </si>
  <si>
    <t>Dehusked Chokolade Malt</t>
  </si>
  <si>
    <t>800</t>
  </si>
  <si>
    <t>Black / carafa Type III</t>
  </si>
  <si>
    <t>Dehusked Balck / carafa Special type II</t>
  </si>
  <si>
    <t>Wheat Chocolate</t>
  </si>
  <si>
    <t>800 - 1000</t>
  </si>
  <si>
    <t>Black of Black</t>
  </si>
  <si>
    <t>Hvede Malt</t>
  </si>
  <si>
    <t>Hvede Castle</t>
  </si>
  <si>
    <t>Hvede Mørk Weyermann</t>
  </si>
  <si>
    <t>Hvede Munich</t>
  </si>
  <si>
    <t>Hvede Spelt</t>
  </si>
  <si>
    <t>Special Malt</t>
  </si>
  <si>
    <t>Amber</t>
  </si>
  <si>
    <t>Biscuit</t>
  </si>
  <si>
    <t>Aroma</t>
  </si>
  <si>
    <t>Sauer / Acidulated Weyemann</t>
  </si>
  <si>
    <t>3.0 - 7</t>
  </si>
  <si>
    <t>Abbey</t>
  </si>
  <si>
    <t>Peated / Røg Castle</t>
  </si>
  <si>
    <t>Rye Weyemann</t>
  </si>
  <si>
    <t>Barley Flaked</t>
  </si>
  <si>
    <t>Corn Flaked</t>
  </si>
  <si>
    <t>Hvede Flaked</t>
  </si>
  <si>
    <t>Rice Flaked</t>
  </si>
  <si>
    <t>Grp 6</t>
  </si>
  <si>
    <t>Grp 7</t>
  </si>
  <si>
    <t>malt pris grp</t>
  </si>
  <si>
    <t>Grp 2</t>
  </si>
  <si>
    <t>Grp 4</t>
  </si>
  <si>
    <t>Grp 5</t>
  </si>
  <si>
    <t xml:space="preserve">Grp 1 </t>
  </si>
  <si>
    <t>Grp 3</t>
  </si>
  <si>
    <t>Pris</t>
  </si>
  <si>
    <t>Mængde</t>
  </si>
  <si>
    <t>Brygladen Priser</t>
  </si>
  <si>
    <t>Hjemmebryggeren Priser</t>
  </si>
  <si>
    <t>Bryglageret Priser</t>
  </si>
  <si>
    <t>Grp 8</t>
  </si>
  <si>
    <t>Grp 11</t>
  </si>
  <si>
    <t>Grp 9</t>
  </si>
  <si>
    <t>Grp 10</t>
  </si>
  <si>
    <t>Ialt</t>
  </si>
  <si>
    <t>Grp 12</t>
  </si>
  <si>
    <t>Grp 13</t>
  </si>
  <si>
    <t>Cara Crystal ( Gold )</t>
  </si>
  <si>
    <t>Cara Ruby</t>
  </si>
  <si>
    <t>Crystal Malt</t>
  </si>
  <si>
    <t>Melanoidin Castle ( Light )</t>
  </si>
  <si>
    <t xml:space="preserve">Melanoidin </t>
  </si>
  <si>
    <t>Whisky       30 - 45 ppm</t>
  </si>
  <si>
    <t>Whisky Light    15 - 25 ppm</t>
  </si>
  <si>
    <t>Valsning</t>
  </si>
  <si>
    <t>Forsendelse</t>
  </si>
  <si>
    <t>Hvede Chit</t>
  </si>
  <si>
    <t>Barley Chit</t>
  </si>
  <si>
    <t>Cara Munich Type II</t>
  </si>
  <si>
    <t>Cara Munich Type III</t>
  </si>
  <si>
    <t>Weyermann - CaraWheat</t>
  </si>
  <si>
    <t>Weyermann - Hvede Malt Lys</t>
  </si>
  <si>
    <t>Weyemann - Munich Malt Type 1</t>
  </si>
  <si>
    <t>Weyemann - Munich Malt Type 2</t>
  </si>
  <si>
    <t>Weyemann - Pale Ale Malt</t>
  </si>
  <si>
    <t>Things for you Priser 5gr/enhed</t>
  </si>
  <si>
    <t>COFFEE CHÂTEAU CAFÉ LIGHT</t>
  </si>
  <si>
    <t xml:space="preserve">Chateau Cara Crystal </t>
  </si>
  <si>
    <t>Chateau Diastatic</t>
  </si>
  <si>
    <t xml:space="preserve">SMOKED CHÂTEAU SMOKED </t>
  </si>
  <si>
    <t>4 - 12</t>
  </si>
  <si>
    <t>Cheateau Munich</t>
  </si>
  <si>
    <t>Albryg Priser 10gr / Enhed</t>
  </si>
  <si>
    <t>Chokolate Rye Weyemann</t>
  </si>
  <si>
    <t>Carabelge</t>
  </si>
  <si>
    <t>Acid</t>
  </si>
  <si>
    <t>Dansk pilsner malt Fuglesang</t>
  </si>
  <si>
    <t>Chokolate Spelt</t>
  </si>
  <si>
    <t>450 - 650</t>
  </si>
  <si>
    <t>Oat Flaked Havre</t>
  </si>
  <si>
    <t>Boghvede / Buckwheat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</si>
</sst>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4"/>
      <color theme="1"/>
      <name val="Times New Roman"/>
      <family val="2"/>
    </font>
    <font>
      <sz val="14"/>
      <color theme="1"/>
      <name val="Calibri Light"/>
      <family val="2"/>
    </font>
    <font>
      <sz val="14"/>
      <name val="Calibri Light"/>
      <family val="2"/>
    </font>
    <font>
      <sz val="14"/>
      <color rgb="FF333333"/>
      <name val="Calibri Light"/>
      <family val="2"/>
      <scheme val="major"/>
    </font>
    <font>
      <sz val="13.5"/>
      <color rgb="FF333333"/>
      <name val="Calibri Light"/>
      <family val="2"/>
      <scheme val="major"/>
    </font>
    <font>
      <b/>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5" tint="0.79998168889431442"/>
        <bgColor indexed="64"/>
      </patternFill>
    </fill>
  </fills>
  <borders count="35">
    <border>
      <left/>
      <right/>
      <top/>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81">
    <xf numFmtId="0" fontId="0" fillId="0" borderId="0" xfId="0"/>
    <xf numFmtId="0" fontId="0" fillId="0" borderId="0" xfId="0" applyFont="1" applyBorder="1"/>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center" textRotation="90"/>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1" fillId="0" borderId="13" xfId="0" applyFont="1" applyBorder="1" applyAlignment="1">
      <alignment horizontal="left" vertical="center"/>
    </xf>
    <xf numFmtId="49" fontId="1" fillId="0" borderId="9" xfId="0" applyNumberFormat="1" applyFont="1" applyBorder="1" applyAlignment="1">
      <alignment horizontal="center" vertical="center"/>
    </xf>
    <xf numFmtId="49" fontId="1" fillId="0" borderId="9" xfId="0" quotePrefix="1" applyNumberFormat="1" applyFont="1" applyBorder="1" applyAlignment="1">
      <alignment horizontal="center" vertical="center"/>
    </xf>
    <xf numFmtId="49" fontId="2" fillId="0" borderId="9" xfId="0" applyNumberFormat="1" applyFont="1" applyBorder="1" applyAlignment="1">
      <alignment horizontal="center" vertical="center"/>
    </xf>
    <xf numFmtId="0" fontId="1" fillId="0" borderId="9" xfId="0" applyNumberFormat="1" applyFont="1" applyBorder="1" applyAlignment="1">
      <alignment horizontal="center" vertical="center"/>
    </xf>
    <xf numFmtId="0" fontId="2" fillId="0" borderId="13" xfId="0" applyFont="1" applyBorder="1" applyAlignment="1">
      <alignment horizontal="left" vertical="center"/>
    </xf>
    <xf numFmtId="0" fontId="2" fillId="0" borderId="9" xfId="0" applyNumberFormat="1" applyFont="1" applyBorder="1" applyAlignment="1">
      <alignment horizontal="center" vertical="center"/>
    </xf>
    <xf numFmtId="16" fontId="2" fillId="0" borderId="9" xfId="0" applyNumberFormat="1" applyFont="1" applyBorder="1" applyAlignment="1">
      <alignment horizontal="center" vertical="center"/>
    </xf>
    <xf numFmtId="0" fontId="1" fillId="0" borderId="15" xfId="0" applyFont="1" applyBorder="1" applyAlignment="1">
      <alignment horizontal="left" vertical="center"/>
    </xf>
    <xf numFmtId="49" fontId="1" fillId="0" borderId="16" xfId="0" applyNumberFormat="1" applyFont="1" applyBorder="1" applyAlignment="1">
      <alignment horizontal="center" vertical="center"/>
    </xf>
    <xf numFmtId="0" fontId="1" fillId="0" borderId="20" xfId="0" applyFont="1" applyBorder="1" applyAlignment="1">
      <alignment horizontal="left" vertical="center"/>
    </xf>
    <xf numFmtId="0" fontId="1" fillId="0" borderId="21" xfId="0" applyFont="1" applyBorder="1"/>
    <xf numFmtId="0" fontId="1" fillId="3" borderId="7" xfId="0" applyFont="1" applyFill="1" applyBorder="1" applyAlignment="1">
      <alignment horizontal="center" textRotation="90"/>
    </xf>
    <xf numFmtId="0" fontId="1" fillId="0" borderId="3" xfId="0" applyFont="1" applyBorder="1" applyAlignment="1">
      <alignment horizontal="center" textRotation="90"/>
    </xf>
    <xf numFmtId="0" fontId="1" fillId="0" borderId="21" xfId="0" applyFont="1" applyBorder="1" applyAlignment="1">
      <alignment horizontal="center" textRotation="90"/>
    </xf>
    <xf numFmtId="0" fontId="1" fillId="0" borderId="21" xfId="0" applyFont="1" applyFill="1" applyBorder="1" applyAlignment="1">
      <alignment horizontal="center" textRotation="90"/>
    </xf>
    <xf numFmtId="0" fontId="1" fillId="0" borderId="21" xfId="0" applyFont="1" applyBorder="1" applyAlignment="1">
      <alignment horizontal="center"/>
    </xf>
    <xf numFmtId="0" fontId="1" fillId="0" borderId="2" xfId="0" applyFont="1" applyBorder="1" applyAlignment="1">
      <alignment horizontal="center"/>
    </xf>
    <xf numFmtId="0" fontId="1" fillId="0" borderId="9" xfId="0" applyFont="1" applyBorder="1" applyAlignment="1">
      <alignment horizontal="center"/>
    </xf>
    <xf numFmtId="0" fontId="1" fillId="2" borderId="2" xfId="0" applyFont="1" applyFill="1" applyBorder="1" applyAlignment="1">
      <alignment horizontal="center"/>
    </xf>
    <xf numFmtId="0" fontId="1" fillId="0" borderId="4" xfId="0" applyFont="1" applyBorder="1" applyAlignment="1">
      <alignment horizontal="center"/>
    </xf>
    <xf numFmtId="0" fontId="1" fillId="0" borderId="16"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wrapText="1"/>
    </xf>
    <xf numFmtId="0" fontId="0" fillId="0" borderId="22" xfId="0" applyFont="1" applyBorder="1" applyAlignment="1">
      <alignment horizontal="center" vertical="center"/>
    </xf>
    <xf numFmtId="0" fontId="1" fillId="0" borderId="26" xfId="0" applyFont="1" applyBorder="1" applyAlignment="1">
      <alignment horizontal="left" vertical="center"/>
    </xf>
    <xf numFmtId="49" fontId="1" fillId="0" borderId="27" xfId="0" applyNumberFormat="1" applyFont="1" applyBorder="1" applyAlignment="1">
      <alignment horizontal="center" vertical="center"/>
    </xf>
    <xf numFmtId="0" fontId="1" fillId="0" borderId="29" xfId="0" applyFont="1" applyBorder="1" applyAlignment="1">
      <alignment horizontal="center"/>
    </xf>
    <xf numFmtId="0" fontId="1" fillId="0" borderId="27" xfId="0" applyFont="1" applyBorder="1" applyAlignment="1">
      <alignment horizontal="center"/>
    </xf>
    <xf numFmtId="2" fontId="1" fillId="3" borderId="23" xfId="0" applyNumberFormat="1" applyFont="1" applyFill="1" applyBorder="1" applyAlignment="1">
      <alignment horizontal="center"/>
    </xf>
    <xf numFmtId="2" fontId="1" fillId="3" borderId="28" xfId="0" applyNumberFormat="1" applyFont="1" applyFill="1" applyBorder="1" applyAlignment="1">
      <alignment horizontal="center"/>
    </xf>
    <xf numFmtId="2" fontId="1" fillId="3" borderId="24" xfId="0" applyNumberFormat="1" applyFont="1" applyFill="1" applyBorder="1" applyAlignment="1">
      <alignment horizontal="center"/>
    </xf>
    <xf numFmtId="0" fontId="0" fillId="4" borderId="8" xfId="0" applyFont="1" applyFill="1" applyBorder="1" applyAlignment="1">
      <alignment horizontal="left" vertical="center"/>
    </xf>
    <xf numFmtId="0" fontId="0" fillId="4" borderId="1" xfId="0" applyFont="1" applyFill="1" applyBorder="1"/>
    <xf numFmtId="2" fontId="1" fillId="4" borderId="28" xfId="0" applyNumberFormat="1" applyFont="1" applyFill="1" applyBorder="1" applyAlignment="1">
      <alignment horizontal="center"/>
    </xf>
    <xf numFmtId="0" fontId="0" fillId="0" borderId="10" xfId="0" applyFont="1" applyBorder="1" applyAlignment="1">
      <alignment horizontal="left" vertical="center"/>
    </xf>
    <xf numFmtId="0" fontId="0" fillId="0" borderId="11" xfId="0" applyFont="1" applyBorder="1" applyAlignment="1">
      <alignment horizontal="center"/>
    </xf>
    <xf numFmtId="0" fontId="0" fillId="4" borderId="31" xfId="0" applyFont="1" applyFill="1" applyBorder="1" applyAlignment="1">
      <alignment horizontal="left" vertical="center"/>
    </xf>
    <xf numFmtId="0" fontId="0" fillId="4" borderId="25" xfId="0" applyFont="1" applyFill="1" applyBorder="1"/>
    <xf numFmtId="0" fontId="0" fillId="4" borderId="25" xfId="0" applyFont="1" applyFill="1" applyBorder="1" applyAlignment="1">
      <alignment horizontal="center"/>
    </xf>
    <xf numFmtId="0" fontId="0" fillId="0" borderId="16" xfId="0" applyFont="1" applyBorder="1" applyAlignment="1">
      <alignment horizontal="center"/>
    </xf>
    <xf numFmtId="0" fontId="0" fillId="0" borderId="11" xfId="0" applyFont="1" applyBorder="1" applyAlignment="1"/>
    <xf numFmtId="0" fontId="0" fillId="0" borderId="16" xfId="0" applyFont="1" applyBorder="1" applyAlignment="1"/>
    <xf numFmtId="0" fontId="1" fillId="0" borderId="22" xfId="0" applyFont="1" applyFill="1" applyBorder="1" applyAlignment="1">
      <alignment horizontal="center" vertical="center" textRotation="90"/>
    </xf>
    <xf numFmtId="0" fontId="1" fillId="0" borderId="14" xfId="0" applyFont="1" applyBorder="1" applyAlignment="1">
      <alignment horizontal="center" vertical="center"/>
    </xf>
    <xf numFmtId="0" fontId="1" fillId="0" borderId="30" xfId="0" applyFont="1" applyBorder="1" applyAlignment="1">
      <alignment horizontal="center" vertical="center"/>
    </xf>
    <xf numFmtId="0" fontId="1" fillId="0" borderId="17" xfId="0" applyFont="1" applyBorder="1" applyAlignment="1">
      <alignment horizontal="center" vertical="center"/>
    </xf>
    <xf numFmtId="2" fontId="1" fillId="4" borderId="28" xfId="0" applyNumberFormat="1" applyFont="1" applyFill="1" applyBorder="1" applyAlignment="1">
      <alignment horizontal="center" vertical="center"/>
    </xf>
    <xf numFmtId="0" fontId="0" fillId="0" borderId="12" xfId="0" applyFont="1" applyBorder="1" applyAlignment="1">
      <alignment horizontal="center" vertical="center"/>
    </xf>
    <xf numFmtId="2" fontId="1" fillId="4" borderId="7" xfId="0" applyNumberFormat="1" applyFont="1" applyFill="1" applyBorder="1" applyAlignment="1">
      <alignment horizontal="center"/>
    </xf>
    <xf numFmtId="0" fontId="1" fillId="2" borderId="10" xfId="0" applyFont="1" applyFill="1" applyBorder="1" applyAlignment="1">
      <alignment horizontal="left" vertical="center"/>
    </xf>
    <xf numFmtId="49" fontId="1" fillId="2" borderId="11" xfId="0" applyNumberFormat="1" applyFont="1" applyFill="1" applyBorder="1" applyAlignment="1">
      <alignment horizontal="center" vertical="center"/>
    </xf>
    <xf numFmtId="2" fontId="1" fillId="2" borderId="32" xfId="0" applyNumberFormat="1" applyFont="1" applyFill="1" applyBorder="1" applyAlignment="1">
      <alignment horizontal="center"/>
    </xf>
    <xf numFmtId="0" fontId="1" fillId="2" borderId="6"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vertical="center"/>
    </xf>
    <xf numFmtId="0" fontId="4" fillId="0" borderId="5" xfId="0" applyFont="1" applyBorder="1"/>
    <xf numFmtId="0" fontId="3" fillId="0" borderId="5" xfId="0" applyFont="1" applyBorder="1"/>
    <xf numFmtId="49" fontId="2" fillId="0" borderId="16"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2" fillId="0" borderId="15" xfId="0" applyFont="1" applyBorder="1" applyAlignment="1">
      <alignment horizontal="left" vertical="center"/>
    </xf>
    <xf numFmtId="0" fontId="2" fillId="0" borderId="16" xfId="0" applyNumberFormat="1" applyFont="1" applyBorder="1" applyAlignment="1">
      <alignment horizontal="center" vertical="center"/>
    </xf>
    <xf numFmtId="0" fontId="0" fillId="0" borderId="1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18" xfId="0" applyFont="1" applyBorder="1" applyAlignment="1">
      <alignment horizontal="center" vertical="center" wrapText="1"/>
    </xf>
    <xf numFmtId="0" fontId="2" fillId="0" borderId="27" xfId="0" applyNumberFormat="1" applyFont="1" applyBorder="1" applyAlignment="1">
      <alignment horizontal="center" vertical="center"/>
    </xf>
    <xf numFmtId="0" fontId="1" fillId="0" borderId="27" xfId="0" applyNumberFormat="1" applyFont="1" applyBorder="1" applyAlignment="1">
      <alignment horizontal="center" vertical="center"/>
    </xf>
    <xf numFmtId="2" fontId="0" fillId="4" borderId="25"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3"/>
  <sheetViews>
    <sheetView tabSelected="1" topLeftCell="A40" workbookViewId="0">
      <selection activeCell="H52" sqref="H52"/>
    </sheetView>
  </sheetViews>
  <sheetFormatPr defaultRowHeight="18.75" x14ac:dyDescent="0.3"/>
  <cols>
    <col min="1" max="1" width="38.33203125" style="5" customWidth="1"/>
    <col min="2" max="3" width="8.88671875" style="1"/>
    <col min="4" max="4" width="10.109375" style="32" customWidth="1"/>
    <col min="5" max="8" width="7.109375" style="6" customWidth="1"/>
    <col min="9" max="9" width="7.109375" style="2" customWidth="1"/>
    <col min="10" max="11" width="8.88671875" style="1"/>
    <col min="12" max="13" width="8.88671875" style="2"/>
    <col min="14" max="16384" width="8.88671875" style="1"/>
  </cols>
  <sheetData>
    <row r="1" spans="1:13" ht="191.25" thickBot="1" x14ac:dyDescent="0.35">
      <c r="A1" s="20"/>
      <c r="B1" s="21"/>
      <c r="C1" s="26" t="s">
        <v>0</v>
      </c>
      <c r="D1" s="22" t="s">
        <v>68</v>
      </c>
      <c r="E1" s="23" t="s">
        <v>69</v>
      </c>
      <c r="F1" s="24" t="s">
        <v>70</v>
      </c>
      <c r="G1" s="25" t="s">
        <v>104</v>
      </c>
      <c r="H1" s="25" t="s">
        <v>71</v>
      </c>
      <c r="I1" s="55" t="s">
        <v>97</v>
      </c>
      <c r="L1" s="35" t="s">
        <v>61</v>
      </c>
      <c r="M1" s="36" t="s">
        <v>67</v>
      </c>
    </row>
    <row r="2" spans="1:13" ht="19.5" thickBot="1" x14ac:dyDescent="0.35">
      <c r="A2" s="62" t="s">
        <v>1</v>
      </c>
      <c r="B2" s="63"/>
      <c r="C2" s="63"/>
      <c r="D2" s="64"/>
      <c r="E2" s="65"/>
      <c r="F2" s="66"/>
      <c r="G2" s="66"/>
      <c r="H2" s="66"/>
      <c r="I2" s="67"/>
      <c r="L2" s="75"/>
      <c r="M2" s="76">
        <v>15</v>
      </c>
    </row>
    <row r="3" spans="1:13" x14ac:dyDescent="0.3">
      <c r="A3" s="10" t="s">
        <v>2</v>
      </c>
      <c r="B3" s="11" t="s">
        <v>3</v>
      </c>
      <c r="C3" s="11">
        <v>3</v>
      </c>
      <c r="D3" s="41"/>
      <c r="E3" s="27">
        <f>D3*(M5/1000)</f>
        <v>0</v>
      </c>
      <c r="F3" s="28">
        <f>D3*(M7/1000)</f>
        <v>0</v>
      </c>
      <c r="G3" s="28">
        <f>D3*(M7/1000)</f>
        <v>0</v>
      </c>
      <c r="H3" s="28">
        <f>D3*(M7/1000)</f>
        <v>0</v>
      </c>
      <c r="I3" s="56">
        <f>D3*(M5/1000)</f>
        <v>0</v>
      </c>
      <c r="L3" s="74"/>
      <c r="M3" s="60">
        <v>16</v>
      </c>
    </row>
    <row r="4" spans="1:13" x14ac:dyDescent="0.3">
      <c r="A4" s="10" t="s">
        <v>108</v>
      </c>
      <c r="B4" s="14">
        <v>4</v>
      </c>
      <c r="C4" s="14">
        <v>4</v>
      </c>
      <c r="D4" s="41"/>
      <c r="E4" s="27"/>
      <c r="F4" s="28"/>
      <c r="G4" s="28">
        <f>D4*(M2/1000)</f>
        <v>0</v>
      </c>
      <c r="H4" s="28"/>
      <c r="I4" s="56"/>
      <c r="L4" s="77"/>
      <c r="M4" s="34">
        <v>17</v>
      </c>
    </row>
    <row r="5" spans="1:13" x14ac:dyDescent="0.3">
      <c r="A5" s="10" t="s">
        <v>4</v>
      </c>
      <c r="B5" s="11" t="s">
        <v>3</v>
      </c>
      <c r="C5" s="11">
        <v>3</v>
      </c>
      <c r="D5" s="41"/>
      <c r="E5" s="27">
        <f>D5*(M5/1000)</f>
        <v>0</v>
      </c>
      <c r="F5" s="28"/>
      <c r="G5" s="28">
        <f>D5*(M3/1000)</f>
        <v>0</v>
      </c>
      <c r="H5" s="28">
        <f>D5*(M7/1000)</f>
        <v>0</v>
      </c>
      <c r="I5" s="56"/>
      <c r="L5" s="33" t="s">
        <v>65</v>
      </c>
      <c r="M5" s="34">
        <v>18</v>
      </c>
    </row>
    <row r="6" spans="1:13" x14ac:dyDescent="0.3">
      <c r="A6" s="10" t="s">
        <v>5</v>
      </c>
      <c r="B6" s="14">
        <v>7</v>
      </c>
      <c r="C6" s="14">
        <v>7</v>
      </c>
      <c r="D6" s="41"/>
      <c r="E6" s="27">
        <f>D6*(M5/1000)</f>
        <v>0</v>
      </c>
      <c r="F6" s="28">
        <f>D6*(M7/1000)</f>
        <v>0</v>
      </c>
      <c r="G6" s="28">
        <f>D6*(M3/1000)</f>
        <v>0</v>
      </c>
      <c r="H6" s="28"/>
      <c r="I6" s="56">
        <f>D6*(M5/1000)</f>
        <v>0</v>
      </c>
      <c r="L6" s="3" t="s">
        <v>62</v>
      </c>
      <c r="M6" s="7">
        <v>19</v>
      </c>
    </row>
    <row r="7" spans="1:13" x14ac:dyDescent="0.3">
      <c r="A7" s="10" t="s">
        <v>6</v>
      </c>
      <c r="B7" s="12" t="s">
        <v>7</v>
      </c>
      <c r="C7" s="11">
        <v>8</v>
      </c>
      <c r="D7" s="41"/>
      <c r="E7" s="29">
        <f>D7*(M7/1000)</f>
        <v>0</v>
      </c>
      <c r="F7" s="28">
        <f>D7*(M6/1000)</f>
        <v>0</v>
      </c>
      <c r="G7" s="28">
        <f>D7*(M3/1000)</f>
        <v>0</v>
      </c>
      <c r="H7" s="28">
        <f>D7*(M6/1000)</f>
        <v>0</v>
      </c>
      <c r="I7" s="56">
        <f>D7*(M5/1000)</f>
        <v>0</v>
      </c>
      <c r="L7" s="3" t="s">
        <v>66</v>
      </c>
      <c r="M7" s="7">
        <v>20</v>
      </c>
    </row>
    <row r="8" spans="1:13" x14ac:dyDescent="0.3">
      <c r="A8" s="10" t="s">
        <v>96</v>
      </c>
      <c r="B8" s="12" t="s">
        <v>7</v>
      </c>
      <c r="C8" s="11">
        <v>8</v>
      </c>
      <c r="D8" s="41"/>
      <c r="E8" s="27">
        <f>D8*(M5/1000)</f>
        <v>0</v>
      </c>
      <c r="F8" s="28">
        <f>D8*(M7/1000)</f>
        <v>0</v>
      </c>
      <c r="G8" s="28">
        <f>D8*(M7/1000)</f>
        <v>0</v>
      </c>
      <c r="H8" s="28">
        <f>D8*(M7/1000)</f>
        <v>0</v>
      </c>
      <c r="I8" s="56"/>
      <c r="L8" s="3" t="s">
        <v>63</v>
      </c>
      <c r="M8" s="7">
        <v>21</v>
      </c>
    </row>
    <row r="9" spans="1:13" x14ac:dyDescent="0.3">
      <c r="A9" s="10" t="s">
        <v>8</v>
      </c>
      <c r="B9" s="11">
        <v>20</v>
      </c>
      <c r="C9" s="11">
        <v>20</v>
      </c>
      <c r="D9" s="41"/>
      <c r="E9" s="27">
        <f>D9*(M5/1000)</f>
        <v>0</v>
      </c>
      <c r="F9" s="28">
        <f>D9*(M7/1000)</f>
        <v>0</v>
      </c>
      <c r="G9" s="28">
        <f>D9*(M7/1000)</f>
        <v>0</v>
      </c>
      <c r="H9" s="28"/>
      <c r="I9" s="56">
        <f>D9*(M5/1000)</f>
        <v>0</v>
      </c>
      <c r="L9" s="3" t="s">
        <v>64</v>
      </c>
      <c r="M9" s="7">
        <v>22</v>
      </c>
    </row>
    <row r="10" spans="1:13" x14ac:dyDescent="0.3">
      <c r="A10" s="10" t="s">
        <v>9</v>
      </c>
      <c r="B10" s="12">
        <v>15</v>
      </c>
      <c r="C10" s="11">
        <v>15</v>
      </c>
      <c r="D10" s="41"/>
      <c r="E10" s="27">
        <f>D10*(M5/1000)</f>
        <v>0</v>
      </c>
      <c r="F10" s="28">
        <f>D10*(M7/1000)</f>
        <v>0</v>
      </c>
      <c r="G10" s="28">
        <f>D10*(M7/1000)</f>
        <v>0</v>
      </c>
      <c r="H10" s="28"/>
      <c r="I10" s="56">
        <f>D10*(M5/1000)</f>
        <v>0</v>
      </c>
      <c r="L10" s="3" t="s">
        <v>64</v>
      </c>
      <c r="M10" s="7">
        <v>22</v>
      </c>
    </row>
    <row r="11" spans="1:13" x14ac:dyDescent="0.3">
      <c r="A11" s="10" t="s">
        <v>10</v>
      </c>
      <c r="B11" s="14">
        <v>8</v>
      </c>
      <c r="C11" s="14">
        <v>8</v>
      </c>
      <c r="D11" s="41"/>
      <c r="E11" s="27">
        <f>D11*(M6/1000)</f>
        <v>0</v>
      </c>
      <c r="F11" s="28">
        <f>D11*(M7/1000)</f>
        <v>0</v>
      </c>
      <c r="G11" s="28"/>
      <c r="H11" s="28"/>
      <c r="I11" s="56">
        <f>D11*(M13/1000)</f>
        <v>0</v>
      </c>
      <c r="L11" s="3" t="s">
        <v>59</v>
      </c>
      <c r="M11" s="7">
        <v>23</v>
      </c>
    </row>
    <row r="12" spans="1:13" ht="19.5" thickBot="1" x14ac:dyDescent="0.35">
      <c r="A12" s="18" t="s">
        <v>11</v>
      </c>
      <c r="B12" s="71">
        <v>30</v>
      </c>
      <c r="C12" s="71">
        <v>30</v>
      </c>
      <c r="D12" s="43"/>
      <c r="E12" s="30">
        <f>D12*(M6/1000)</f>
        <v>0</v>
      </c>
      <c r="F12" s="31"/>
      <c r="G12" s="31"/>
      <c r="H12" s="31"/>
      <c r="I12" s="58"/>
      <c r="L12" s="3" t="s">
        <v>60</v>
      </c>
      <c r="M12" s="7">
        <v>24</v>
      </c>
    </row>
    <row r="13" spans="1:13" x14ac:dyDescent="0.3">
      <c r="A13" s="62" t="s">
        <v>12</v>
      </c>
      <c r="B13" s="63"/>
      <c r="C13" s="63"/>
      <c r="D13" s="64"/>
      <c r="E13" s="65"/>
      <c r="F13" s="66"/>
      <c r="G13" s="66"/>
      <c r="H13" s="66"/>
      <c r="I13" s="67"/>
      <c r="L13" s="3" t="s">
        <v>72</v>
      </c>
      <c r="M13" s="7">
        <v>25</v>
      </c>
    </row>
    <row r="14" spans="1:13" x14ac:dyDescent="0.3">
      <c r="A14" s="10" t="s">
        <v>13</v>
      </c>
      <c r="B14" s="14">
        <v>5</v>
      </c>
      <c r="C14" s="14">
        <v>5</v>
      </c>
      <c r="D14" s="41"/>
      <c r="E14" s="27">
        <f>D14*(M8/1000)</f>
        <v>0</v>
      </c>
      <c r="F14" s="28"/>
      <c r="G14" s="28">
        <f>D14*(M7/1000)</f>
        <v>0</v>
      </c>
      <c r="H14" s="28">
        <f>D14*(M17/1000)</f>
        <v>0</v>
      </c>
      <c r="I14" s="56">
        <f>D14*(M9/1000)</f>
        <v>0</v>
      </c>
      <c r="L14" s="3" t="s">
        <v>74</v>
      </c>
      <c r="M14" s="7">
        <v>26</v>
      </c>
    </row>
    <row r="15" spans="1:13" x14ac:dyDescent="0.3">
      <c r="A15" s="10" t="s">
        <v>14</v>
      </c>
      <c r="B15" s="14">
        <v>20</v>
      </c>
      <c r="C15" s="14">
        <v>20</v>
      </c>
      <c r="D15" s="41"/>
      <c r="E15" s="27">
        <f>D15*(M8/1000)</f>
        <v>0</v>
      </c>
      <c r="F15" s="28">
        <f>D15*(M17/1000)</f>
        <v>0</v>
      </c>
      <c r="G15" s="28"/>
      <c r="H15" s="28">
        <f>D15*(M17/1000)</f>
        <v>0</v>
      </c>
      <c r="I15" s="56">
        <f>D15*(M9/1000)</f>
        <v>0</v>
      </c>
      <c r="L15" s="3" t="s">
        <v>75</v>
      </c>
      <c r="M15" s="7">
        <v>27</v>
      </c>
    </row>
    <row r="16" spans="1:13" x14ac:dyDescent="0.3">
      <c r="A16" s="10" t="s">
        <v>106</v>
      </c>
      <c r="B16" s="14"/>
      <c r="C16" s="14"/>
      <c r="D16" s="41"/>
      <c r="E16" s="27"/>
      <c r="F16" s="28"/>
      <c r="G16" s="28">
        <f>D16*(M7/1000)</f>
        <v>0</v>
      </c>
      <c r="H16" s="28"/>
      <c r="I16" s="56"/>
      <c r="L16" s="3" t="s">
        <v>73</v>
      </c>
      <c r="M16" s="7">
        <v>28</v>
      </c>
    </row>
    <row r="17" spans="1:13" x14ac:dyDescent="0.3">
      <c r="A17" s="10" t="s">
        <v>15</v>
      </c>
      <c r="B17" s="14">
        <v>50</v>
      </c>
      <c r="C17" s="14">
        <v>50</v>
      </c>
      <c r="D17" s="41"/>
      <c r="E17" s="27">
        <f>D17*(M8/1000)</f>
        <v>0</v>
      </c>
      <c r="F17" s="28"/>
      <c r="G17" s="28"/>
      <c r="H17" s="28">
        <f>D17*(M17/1000)</f>
        <v>0</v>
      </c>
      <c r="I17" s="56"/>
      <c r="L17" s="3" t="s">
        <v>77</v>
      </c>
      <c r="M17" s="7">
        <v>30</v>
      </c>
    </row>
    <row r="18" spans="1:13" ht="19.5" thickBot="1" x14ac:dyDescent="0.35">
      <c r="A18" s="10" t="s">
        <v>79</v>
      </c>
      <c r="B18" s="14">
        <v>120</v>
      </c>
      <c r="C18" s="14">
        <v>120</v>
      </c>
      <c r="D18" s="41"/>
      <c r="E18" s="27">
        <f>D18*(M8/1000)</f>
        <v>0</v>
      </c>
      <c r="F18" s="28">
        <f>D18*(M17/1000)</f>
        <v>0</v>
      </c>
      <c r="G18" s="28">
        <f>D18*(M7/1000)</f>
        <v>0</v>
      </c>
      <c r="H18" s="28"/>
      <c r="I18" s="56">
        <f>D18*(M9/1000)</f>
        <v>0</v>
      </c>
      <c r="L18" s="8" t="s">
        <v>78</v>
      </c>
      <c r="M18" s="9">
        <v>40</v>
      </c>
    </row>
    <row r="19" spans="1:13" x14ac:dyDescent="0.3">
      <c r="A19" s="68" t="s">
        <v>99</v>
      </c>
      <c r="B19" s="14">
        <v>150</v>
      </c>
      <c r="C19" s="14">
        <v>150</v>
      </c>
      <c r="D19" s="41"/>
      <c r="E19" s="27"/>
      <c r="F19" s="28"/>
      <c r="G19" s="28">
        <f>D19*(M7/1000)</f>
        <v>0</v>
      </c>
      <c r="H19" s="28"/>
      <c r="I19" s="56">
        <f>D19*(M9/1000)</f>
        <v>0</v>
      </c>
    </row>
    <row r="20" spans="1:13" x14ac:dyDescent="0.3">
      <c r="A20" s="10" t="s">
        <v>16</v>
      </c>
      <c r="B20" s="14">
        <v>25</v>
      </c>
      <c r="C20" s="14">
        <v>25</v>
      </c>
      <c r="D20" s="41"/>
      <c r="E20" s="27">
        <f>D20*(M8/1000)</f>
        <v>0</v>
      </c>
      <c r="F20" s="28"/>
      <c r="G20" s="28">
        <f>D20*(M7/1000)</f>
        <v>0</v>
      </c>
      <c r="H20" s="28">
        <f>D20*(M17/1000)</f>
        <v>0</v>
      </c>
      <c r="I20" s="56"/>
    </row>
    <row r="21" spans="1:13" x14ac:dyDescent="0.3">
      <c r="A21" s="10" t="s">
        <v>17</v>
      </c>
      <c r="B21" s="14">
        <v>100</v>
      </c>
      <c r="C21" s="14">
        <v>100</v>
      </c>
      <c r="D21" s="41"/>
      <c r="E21" s="27">
        <f>D21*(M7/1000)</f>
        <v>0</v>
      </c>
      <c r="F21" s="28"/>
      <c r="G21" s="28">
        <f>D21*(M7/1000)</f>
        <v>0</v>
      </c>
      <c r="H21" s="28">
        <f>D21*(M16/1000)</f>
        <v>0</v>
      </c>
      <c r="I21" s="56"/>
    </row>
    <row r="22" spans="1:13" x14ac:dyDescent="0.3">
      <c r="A22" s="10" t="s">
        <v>90</v>
      </c>
      <c r="B22" s="14"/>
      <c r="C22" s="14"/>
      <c r="D22" s="41"/>
      <c r="E22" s="27">
        <f>D22*(M7/1000)</f>
        <v>0</v>
      </c>
      <c r="F22" s="28"/>
      <c r="G22" s="28">
        <f>D22*(M7/1000)</f>
        <v>0</v>
      </c>
      <c r="H22" s="28">
        <f>D22*(M16/1000)</f>
        <v>0</v>
      </c>
      <c r="I22" s="56"/>
    </row>
    <row r="23" spans="1:13" x14ac:dyDescent="0.3">
      <c r="A23" s="10" t="s">
        <v>91</v>
      </c>
      <c r="B23" s="14"/>
      <c r="C23" s="14"/>
      <c r="D23" s="41"/>
      <c r="E23" s="27">
        <f>D23*(M8/1000)</f>
        <v>0</v>
      </c>
      <c r="F23" s="28"/>
      <c r="G23" s="28"/>
      <c r="H23" s="28">
        <f>D23*(M17/1000)</f>
        <v>0</v>
      </c>
      <c r="I23" s="56"/>
    </row>
    <row r="24" spans="1:13" x14ac:dyDescent="0.3">
      <c r="A24" s="10" t="s">
        <v>18</v>
      </c>
      <c r="B24" s="14">
        <v>40</v>
      </c>
      <c r="C24" s="14">
        <v>40</v>
      </c>
      <c r="D24" s="41"/>
      <c r="E24" s="27">
        <f>D24*(M8/1000)</f>
        <v>0</v>
      </c>
      <c r="F24" s="28"/>
      <c r="G24" s="28">
        <f>D24*(M7/1000)</f>
        <v>0</v>
      </c>
      <c r="H24" s="28">
        <f>D24*(M17/1000)</f>
        <v>0</v>
      </c>
      <c r="I24" s="56"/>
      <c r="K24" s="5" t="s">
        <v>107</v>
      </c>
    </row>
    <row r="25" spans="1:13" x14ac:dyDescent="0.3">
      <c r="A25" s="10" t="s">
        <v>19</v>
      </c>
      <c r="B25" s="14">
        <v>300</v>
      </c>
      <c r="C25" s="14">
        <v>300</v>
      </c>
      <c r="D25" s="41"/>
      <c r="E25" s="27">
        <f>D25*(M10/1000)</f>
        <v>0</v>
      </c>
      <c r="F25" s="28"/>
      <c r="G25" s="28"/>
      <c r="H25" s="28">
        <f>D25*(M17/1000)</f>
        <v>0</v>
      </c>
      <c r="I25" s="56"/>
    </row>
    <row r="26" spans="1:13" x14ac:dyDescent="0.3">
      <c r="A26" s="10" t="s">
        <v>20</v>
      </c>
      <c r="B26" s="14">
        <v>60</v>
      </c>
      <c r="C26" s="14">
        <v>60</v>
      </c>
      <c r="D26" s="41"/>
      <c r="E26" s="27">
        <f>D26*(M10/1000)</f>
        <v>0</v>
      </c>
      <c r="F26" s="28"/>
      <c r="G26" s="28"/>
      <c r="H26" s="28">
        <f>D26*(M17/1000)</f>
        <v>0</v>
      </c>
      <c r="I26" s="56"/>
    </row>
    <row r="27" spans="1:13" x14ac:dyDescent="0.3">
      <c r="A27" s="10" t="s">
        <v>21</v>
      </c>
      <c r="B27" s="14">
        <v>90</v>
      </c>
      <c r="C27" s="14">
        <v>90</v>
      </c>
      <c r="D27" s="41"/>
      <c r="E27" s="27">
        <f>D27*(M10/1000)</f>
        <v>0</v>
      </c>
      <c r="F27" s="28"/>
      <c r="G27" s="28"/>
      <c r="H27" s="28"/>
      <c r="I27" s="56"/>
    </row>
    <row r="28" spans="1:13" x14ac:dyDescent="0.3">
      <c r="A28" s="10" t="s">
        <v>80</v>
      </c>
      <c r="B28" s="14">
        <v>50</v>
      </c>
      <c r="C28" s="14">
        <v>50</v>
      </c>
      <c r="D28" s="41"/>
      <c r="E28" s="27"/>
      <c r="F28" s="28">
        <f>D28*(M17/1000)</f>
        <v>0</v>
      </c>
      <c r="G28" s="28">
        <f>E28*(M3/1000)</f>
        <v>0</v>
      </c>
      <c r="H28" s="28"/>
      <c r="I28" s="56">
        <f>D28*(M9/1000)</f>
        <v>0</v>
      </c>
    </row>
    <row r="29" spans="1:13" x14ac:dyDescent="0.3">
      <c r="A29" s="10" t="s">
        <v>22</v>
      </c>
      <c r="B29" s="14">
        <v>120</v>
      </c>
      <c r="C29" s="14">
        <v>120</v>
      </c>
      <c r="D29" s="41"/>
      <c r="E29" s="27">
        <f>D29*(M10/1000)</f>
        <v>0</v>
      </c>
      <c r="F29" s="28"/>
      <c r="G29" s="28"/>
      <c r="H29" s="28"/>
      <c r="I29" s="56"/>
    </row>
    <row r="30" spans="1:13" x14ac:dyDescent="0.3">
      <c r="A30" s="10" t="s">
        <v>81</v>
      </c>
      <c r="B30" s="14">
        <v>150</v>
      </c>
      <c r="C30" s="14">
        <v>150</v>
      </c>
      <c r="D30" s="41"/>
      <c r="E30" s="27"/>
      <c r="F30" s="28">
        <f>D30*(M17/1000)</f>
        <v>0</v>
      </c>
      <c r="G30" s="28"/>
      <c r="H30" s="28"/>
      <c r="I30" s="56"/>
    </row>
    <row r="31" spans="1:13" x14ac:dyDescent="0.3">
      <c r="A31" s="10" t="s">
        <v>23</v>
      </c>
      <c r="B31" s="14">
        <v>300</v>
      </c>
      <c r="C31" s="14">
        <v>300</v>
      </c>
      <c r="D31" s="41"/>
      <c r="E31" s="27">
        <f>D31*(M10/1000)</f>
        <v>0</v>
      </c>
      <c r="F31" s="28">
        <f>D31*(M17/1000)</f>
        <v>0</v>
      </c>
      <c r="G31" s="28">
        <f>E31*(M7/1000)</f>
        <v>0</v>
      </c>
      <c r="H31" s="28">
        <f>D31*(M17/1000)</f>
        <v>0</v>
      </c>
      <c r="I31" s="56"/>
    </row>
    <row r="32" spans="1:13" x14ac:dyDescent="0.3">
      <c r="A32" s="69" t="s">
        <v>98</v>
      </c>
      <c r="B32" s="14">
        <v>250</v>
      </c>
      <c r="C32" s="14">
        <v>250</v>
      </c>
      <c r="D32" s="41"/>
      <c r="E32" s="27"/>
      <c r="F32" s="28"/>
      <c r="G32" s="28"/>
      <c r="H32" s="28"/>
      <c r="I32" s="56">
        <f>D32*(M9/1000)</f>
        <v>0</v>
      </c>
    </row>
    <row r="33" spans="1:9" x14ac:dyDescent="0.3">
      <c r="A33" s="10" t="s">
        <v>24</v>
      </c>
      <c r="B33" s="14">
        <v>300</v>
      </c>
      <c r="C33" s="14">
        <v>300</v>
      </c>
      <c r="D33" s="41"/>
      <c r="E33" s="27">
        <f>D33*(M11/1000)</f>
        <v>0</v>
      </c>
      <c r="F33" s="28">
        <f>D33*(M17/1000)</f>
        <v>0</v>
      </c>
      <c r="G33" s="28"/>
      <c r="H33" s="28"/>
      <c r="I33" s="56">
        <f>D33*(M11/1000)</f>
        <v>0</v>
      </c>
    </row>
    <row r="34" spans="1:9" x14ac:dyDescent="0.3">
      <c r="A34" s="10" t="s">
        <v>25</v>
      </c>
      <c r="B34" s="14">
        <v>500</v>
      </c>
      <c r="C34" s="14">
        <v>500</v>
      </c>
      <c r="D34" s="41"/>
      <c r="E34" s="27">
        <f>D34*(M11/1000)</f>
        <v>0</v>
      </c>
      <c r="F34" s="28">
        <f>D34*(M17/1000)</f>
        <v>0</v>
      </c>
      <c r="G34" s="28"/>
      <c r="H34" s="28"/>
      <c r="I34" s="56">
        <f>D34*(M11/1000)</f>
        <v>0</v>
      </c>
    </row>
    <row r="35" spans="1:9" ht="19.5" thickBot="1" x14ac:dyDescent="0.35">
      <c r="A35" s="18" t="s">
        <v>26</v>
      </c>
      <c r="B35" s="70" t="s">
        <v>27</v>
      </c>
      <c r="C35" s="71">
        <v>5</v>
      </c>
      <c r="D35" s="43"/>
      <c r="E35" s="30">
        <f>D35*(M8/1000)</f>
        <v>0</v>
      </c>
      <c r="F35" s="31"/>
      <c r="G35" s="31"/>
      <c r="H35" s="31"/>
      <c r="I35" s="58"/>
    </row>
    <row r="36" spans="1:9" x14ac:dyDescent="0.3">
      <c r="A36" s="62" t="s">
        <v>28</v>
      </c>
      <c r="B36" s="63"/>
      <c r="C36" s="63"/>
      <c r="D36" s="64"/>
      <c r="E36" s="65"/>
      <c r="F36" s="66"/>
      <c r="G36" s="66"/>
      <c r="H36" s="66"/>
      <c r="I36" s="67"/>
    </row>
    <row r="37" spans="1:9" x14ac:dyDescent="0.3">
      <c r="A37" s="15" t="s">
        <v>29</v>
      </c>
      <c r="B37" s="16" t="s">
        <v>30</v>
      </c>
      <c r="C37" s="14">
        <v>1300</v>
      </c>
      <c r="D37" s="41"/>
      <c r="E37" s="27">
        <f>D37*(M11/1000)</f>
        <v>0</v>
      </c>
      <c r="F37" s="28">
        <f>D37*(M17/1000)</f>
        <v>0</v>
      </c>
      <c r="G37" s="28"/>
      <c r="H37" s="28">
        <f>D37*(M16/1000)</f>
        <v>0</v>
      </c>
      <c r="I37" s="56">
        <f>D37*(M7/1000)</f>
        <v>0</v>
      </c>
    </row>
    <row r="38" spans="1:9" x14ac:dyDescent="0.3">
      <c r="A38" s="15" t="s">
        <v>31</v>
      </c>
      <c r="B38" s="11"/>
      <c r="C38" s="11"/>
      <c r="D38" s="41"/>
      <c r="E38" s="27">
        <f>D38*(M11/1000)</f>
        <v>0</v>
      </c>
      <c r="F38" s="28"/>
      <c r="G38" s="28"/>
      <c r="H38" s="28">
        <f>D38*(M16/1000)</f>
        <v>0</v>
      </c>
      <c r="I38" s="56"/>
    </row>
    <row r="39" spans="1:9" x14ac:dyDescent="0.3">
      <c r="A39" s="15" t="s">
        <v>32</v>
      </c>
      <c r="B39" s="11"/>
      <c r="C39" s="11"/>
      <c r="D39" s="41"/>
      <c r="E39" s="27">
        <f>D39*(M11/1000)</f>
        <v>0</v>
      </c>
      <c r="F39" s="28"/>
      <c r="G39" s="28">
        <f>D39*(M4/1000)</f>
        <v>0</v>
      </c>
      <c r="H39" s="28"/>
      <c r="I39" s="56"/>
    </row>
    <row r="40" spans="1:9" x14ac:dyDescent="0.3">
      <c r="A40" s="15" t="s">
        <v>105</v>
      </c>
      <c r="B40" s="14">
        <v>800</v>
      </c>
      <c r="C40" s="14">
        <v>800</v>
      </c>
      <c r="D40" s="41"/>
      <c r="E40" s="27"/>
      <c r="F40" s="28"/>
      <c r="G40" s="28">
        <f>D40*(M7/1000)</f>
        <v>0</v>
      </c>
      <c r="H40" s="28"/>
      <c r="I40" s="56"/>
    </row>
    <row r="41" spans="1:9" x14ac:dyDescent="0.3">
      <c r="A41" s="15" t="s">
        <v>33</v>
      </c>
      <c r="B41" s="14">
        <v>800</v>
      </c>
      <c r="C41" s="14">
        <v>800</v>
      </c>
      <c r="D41" s="41"/>
      <c r="E41" s="27">
        <f>D41*(M11/1000)</f>
        <v>0</v>
      </c>
      <c r="F41" s="28">
        <f>D41*(M17/1000)</f>
        <v>0</v>
      </c>
      <c r="G41" s="28">
        <f>D41*(M7/1000)</f>
        <v>0</v>
      </c>
      <c r="H41" s="28">
        <f>D41*(M17/1000)</f>
        <v>0</v>
      </c>
      <c r="I41" s="56">
        <f>D41*(M9/1000)</f>
        <v>0</v>
      </c>
    </row>
    <row r="42" spans="1:9" x14ac:dyDescent="0.3">
      <c r="A42" s="15" t="s">
        <v>34</v>
      </c>
      <c r="B42" s="13" t="s">
        <v>35</v>
      </c>
      <c r="C42" s="16">
        <v>800</v>
      </c>
      <c r="D42" s="41"/>
      <c r="E42" s="27">
        <f>D42*(M11/1000)</f>
        <v>0</v>
      </c>
      <c r="F42" s="28"/>
      <c r="G42" s="28"/>
      <c r="H42" s="28"/>
      <c r="I42" s="56"/>
    </row>
    <row r="43" spans="1:9" x14ac:dyDescent="0.3">
      <c r="A43" s="15" t="s">
        <v>36</v>
      </c>
      <c r="B43" s="14">
        <v>1400</v>
      </c>
      <c r="C43" s="14">
        <v>1400</v>
      </c>
      <c r="D43" s="41"/>
      <c r="E43" s="27">
        <f>D43*(M11/1000)</f>
        <v>0</v>
      </c>
      <c r="F43" s="28">
        <f>D43*(M17/1000)</f>
        <v>0</v>
      </c>
      <c r="G43" s="28">
        <f>D43*(M7/1000)</f>
        <v>0</v>
      </c>
      <c r="H43" s="28">
        <f>D43*(M17/1000)</f>
        <v>0</v>
      </c>
      <c r="I43" s="56">
        <f>D43*(M11/1000)</f>
        <v>0</v>
      </c>
    </row>
    <row r="44" spans="1:9" x14ac:dyDescent="0.3">
      <c r="A44" s="15" t="s">
        <v>37</v>
      </c>
      <c r="B44" s="16">
        <v>1400</v>
      </c>
      <c r="C44" s="16">
        <v>1400</v>
      </c>
      <c r="D44" s="41"/>
      <c r="E44" s="27">
        <f>D44*(M11/1000)</f>
        <v>0</v>
      </c>
      <c r="F44" s="28"/>
      <c r="G44" s="28"/>
      <c r="H44" s="28">
        <f>D44*(M17/1000)</f>
        <v>0</v>
      </c>
      <c r="I44" s="56"/>
    </row>
    <row r="45" spans="1:9" x14ac:dyDescent="0.3">
      <c r="A45" s="15" t="s">
        <v>38</v>
      </c>
      <c r="B45" s="16" t="s">
        <v>39</v>
      </c>
      <c r="C45" s="14">
        <v>900</v>
      </c>
      <c r="D45" s="41"/>
      <c r="E45" s="27">
        <f>D45*(M11/1000)</f>
        <v>0</v>
      </c>
      <c r="F45" s="28"/>
      <c r="G45" s="28">
        <f>D45*(M7/1000)</f>
        <v>0</v>
      </c>
      <c r="H45" s="28">
        <f>D45*(M17/1000)</f>
        <v>0</v>
      </c>
      <c r="I45" s="56"/>
    </row>
    <row r="46" spans="1:9" x14ac:dyDescent="0.3">
      <c r="A46" s="15" t="s">
        <v>109</v>
      </c>
      <c r="B46" s="78" t="s">
        <v>110</v>
      </c>
      <c r="C46" s="79">
        <v>550</v>
      </c>
      <c r="D46" s="42"/>
      <c r="E46" s="39"/>
      <c r="F46" s="40"/>
      <c r="G46" s="28">
        <f>D46*(M17/1000)</f>
        <v>0</v>
      </c>
      <c r="H46" s="40"/>
      <c r="I46" s="57"/>
    </row>
    <row r="47" spans="1:9" ht="19.5" thickBot="1" x14ac:dyDescent="0.35">
      <c r="A47" s="72" t="s">
        <v>40</v>
      </c>
      <c r="B47" s="73">
        <v>500</v>
      </c>
      <c r="C47" s="71">
        <v>500</v>
      </c>
      <c r="D47" s="43"/>
      <c r="E47" s="30">
        <f>D47*(M11/1000)</f>
        <v>0</v>
      </c>
      <c r="F47" s="31"/>
      <c r="G47" s="31"/>
      <c r="H47" s="31"/>
      <c r="I47" s="58">
        <f>D47*(M11/1000)</f>
        <v>0</v>
      </c>
    </row>
    <row r="48" spans="1:9" x14ac:dyDescent="0.3">
      <c r="A48" s="62" t="s">
        <v>41</v>
      </c>
      <c r="B48" s="63"/>
      <c r="C48" s="63"/>
      <c r="D48" s="64"/>
      <c r="E48" s="65"/>
      <c r="F48" s="66"/>
      <c r="G48" s="66"/>
      <c r="H48" s="66"/>
      <c r="I48" s="67"/>
    </row>
    <row r="49" spans="1:9" x14ac:dyDescent="0.3">
      <c r="A49" s="10" t="s">
        <v>42</v>
      </c>
      <c r="B49" s="14">
        <v>3</v>
      </c>
      <c r="C49" s="14">
        <v>3</v>
      </c>
      <c r="D49" s="41"/>
      <c r="E49" s="27">
        <f>D49*(M5/1000)</f>
        <v>0</v>
      </c>
      <c r="F49" s="28">
        <f>D5*(M5/1000)</f>
        <v>0</v>
      </c>
      <c r="G49" s="28"/>
      <c r="H49" s="28">
        <f>D49*(M17/1000)</f>
        <v>0</v>
      </c>
      <c r="I49" s="56">
        <f>D49*(M5/1000)</f>
        <v>0</v>
      </c>
    </row>
    <row r="50" spans="1:9" x14ac:dyDescent="0.3">
      <c r="A50" s="10" t="s">
        <v>92</v>
      </c>
      <c r="B50" s="11"/>
      <c r="C50" s="11"/>
      <c r="D50" s="41"/>
      <c r="E50" s="27">
        <f>D50*(M6/1000)</f>
        <v>0</v>
      </c>
      <c r="F50" s="28"/>
      <c r="G50" s="28"/>
      <c r="H50" s="28">
        <f>D50*(M16/1000)</f>
        <v>0</v>
      </c>
      <c r="I50" s="56"/>
    </row>
    <row r="51" spans="1:9" x14ac:dyDescent="0.3">
      <c r="A51" s="10" t="s">
        <v>93</v>
      </c>
      <c r="B51" s="11"/>
      <c r="C51" s="11"/>
      <c r="D51" s="41"/>
      <c r="E51" s="27">
        <f>D51*(M7/1000)</f>
        <v>0</v>
      </c>
      <c r="F51" s="28"/>
      <c r="G51" s="28">
        <f>D51*(M2/1000)</f>
        <v>0</v>
      </c>
      <c r="H51" s="28">
        <f>D51*(M17/1000)</f>
        <v>0</v>
      </c>
      <c r="I51" s="56"/>
    </row>
    <row r="52" spans="1:9" x14ac:dyDescent="0.3">
      <c r="A52" s="10" t="s">
        <v>43</v>
      </c>
      <c r="B52" s="11"/>
      <c r="C52" s="11"/>
      <c r="D52" s="41"/>
      <c r="E52" s="27">
        <f>D52*(M8/1000)</f>
        <v>0</v>
      </c>
      <c r="F52" s="28"/>
      <c r="G52" s="28">
        <f>D52*(M3/1000)</f>
        <v>0</v>
      </c>
      <c r="H52" s="28"/>
      <c r="I52" s="56"/>
    </row>
    <row r="53" spans="1:9" x14ac:dyDescent="0.3">
      <c r="A53" s="10" t="s">
        <v>44</v>
      </c>
      <c r="B53" s="14">
        <v>15</v>
      </c>
      <c r="C53" s="14">
        <v>15</v>
      </c>
      <c r="D53" s="41"/>
      <c r="E53" s="27">
        <f>D53*(M5/1000)</f>
        <v>0</v>
      </c>
      <c r="F53" s="28"/>
      <c r="G53" s="28">
        <f>D53*(M4/1000)</f>
        <v>0</v>
      </c>
      <c r="H53" s="28"/>
      <c r="I53" s="56">
        <f>D53*(M5/1000)</f>
        <v>0</v>
      </c>
    </row>
    <row r="54" spans="1:9" x14ac:dyDescent="0.3">
      <c r="A54" s="10" t="s">
        <v>103</v>
      </c>
      <c r="B54" s="14">
        <v>25</v>
      </c>
      <c r="C54" s="14">
        <v>25</v>
      </c>
      <c r="D54" s="41"/>
      <c r="E54" s="27"/>
      <c r="F54" s="28"/>
      <c r="G54" s="28"/>
      <c r="H54" s="28"/>
      <c r="I54" s="56">
        <f>D54*(M5/1000)</f>
        <v>0</v>
      </c>
    </row>
    <row r="55" spans="1:9" x14ac:dyDescent="0.3">
      <c r="A55" s="10" t="s">
        <v>88</v>
      </c>
      <c r="B55" s="11" t="s">
        <v>27</v>
      </c>
      <c r="C55" s="14">
        <v>5</v>
      </c>
      <c r="D55" s="41"/>
      <c r="E55" s="27">
        <f>D55*(M7/1000)</f>
        <v>0</v>
      </c>
      <c r="F55" s="28"/>
      <c r="G55" s="28"/>
      <c r="H55" s="28"/>
      <c r="I55" s="56">
        <f>D55*(M13/1000)</f>
        <v>0</v>
      </c>
    </row>
    <row r="56" spans="1:9" ht="19.5" thickBot="1" x14ac:dyDescent="0.35">
      <c r="A56" s="18" t="s">
        <v>45</v>
      </c>
      <c r="B56" s="19" t="s">
        <v>27</v>
      </c>
      <c r="C56" s="71">
        <v>5</v>
      </c>
      <c r="D56" s="43"/>
      <c r="E56" s="30">
        <f>D56*(M16/1000)</f>
        <v>0</v>
      </c>
      <c r="F56" s="31">
        <f>D56*(M17/1000)</f>
        <v>0</v>
      </c>
      <c r="G56" s="31">
        <f>D56*(M17/1000)</f>
        <v>0</v>
      </c>
      <c r="H56" s="31"/>
      <c r="I56" s="58"/>
    </row>
    <row r="57" spans="1:9" x14ac:dyDescent="0.3">
      <c r="A57" s="62" t="s">
        <v>46</v>
      </c>
      <c r="B57" s="63"/>
      <c r="C57" s="63"/>
      <c r="D57" s="64"/>
      <c r="E57" s="65"/>
      <c r="F57" s="66"/>
      <c r="G57" s="66"/>
      <c r="H57" s="66"/>
      <c r="I57" s="67"/>
    </row>
    <row r="58" spans="1:9" x14ac:dyDescent="0.3">
      <c r="A58" s="15" t="s">
        <v>47</v>
      </c>
      <c r="B58" s="16">
        <v>50</v>
      </c>
      <c r="C58" s="16">
        <v>50</v>
      </c>
      <c r="D58" s="41"/>
      <c r="E58" s="27">
        <f>D58*(M11/1000)</f>
        <v>0</v>
      </c>
      <c r="F58" s="28"/>
      <c r="G58" s="28">
        <f>E58*(M7/1000)</f>
        <v>0</v>
      </c>
      <c r="H58" s="28">
        <f>D58*(M17/1000)</f>
        <v>0</v>
      </c>
      <c r="I58" s="56"/>
    </row>
    <row r="59" spans="1:9" x14ac:dyDescent="0.3">
      <c r="A59" s="10" t="s">
        <v>48</v>
      </c>
      <c r="B59" s="14">
        <v>50</v>
      </c>
      <c r="C59" s="14">
        <v>50</v>
      </c>
      <c r="D59" s="41"/>
      <c r="E59" s="27">
        <f>D59*(M11/1000)</f>
        <v>0</v>
      </c>
      <c r="F59" s="28">
        <f>D59*(M17/1000)</f>
        <v>0</v>
      </c>
      <c r="G59" s="28"/>
      <c r="H59" s="28">
        <f>D59*(M17/1000)</f>
        <v>0</v>
      </c>
      <c r="I59" s="56">
        <f>D59*(M9/1000)</f>
        <v>0</v>
      </c>
    </row>
    <row r="60" spans="1:9" x14ac:dyDescent="0.3">
      <c r="A60" s="10" t="s">
        <v>49</v>
      </c>
      <c r="B60" s="14">
        <v>100</v>
      </c>
      <c r="C60" s="14">
        <v>100</v>
      </c>
      <c r="D60" s="41"/>
      <c r="E60" s="27">
        <f>D60*(M11/1000)</f>
        <v>0</v>
      </c>
      <c r="F60" s="28">
        <f>D60*(M17/1000)</f>
        <v>0</v>
      </c>
      <c r="G60" s="28">
        <f>E60*(M7/1000)</f>
        <v>0</v>
      </c>
      <c r="H60" s="28"/>
      <c r="I60" s="56">
        <f>D60*(M7/1000)</f>
        <v>0</v>
      </c>
    </row>
    <row r="61" spans="1:9" x14ac:dyDescent="0.3">
      <c r="A61" s="15" t="s">
        <v>82</v>
      </c>
      <c r="B61" s="14">
        <v>40</v>
      </c>
      <c r="C61" s="14">
        <v>40</v>
      </c>
      <c r="D61" s="41"/>
      <c r="E61" s="27">
        <f>D61*(M11/1000)</f>
        <v>0</v>
      </c>
      <c r="F61" s="28">
        <f>D61*(M17/1000)</f>
        <v>0</v>
      </c>
      <c r="G61" s="28"/>
      <c r="H61" s="28"/>
      <c r="I61" s="56"/>
    </row>
    <row r="62" spans="1:9" x14ac:dyDescent="0.3">
      <c r="A62" s="15" t="s">
        <v>83</v>
      </c>
      <c r="B62" s="14">
        <v>80</v>
      </c>
      <c r="C62" s="14">
        <v>80</v>
      </c>
      <c r="D62" s="41"/>
      <c r="E62" s="27">
        <f>D62*(M11/1000)</f>
        <v>0</v>
      </c>
      <c r="F62" s="28">
        <f>D62*(M18/1000)</f>
        <v>0</v>
      </c>
      <c r="G62" s="28">
        <f>E62*(M7/1000)</f>
        <v>0</v>
      </c>
      <c r="H62" s="28">
        <f>D62*(M17/1000)</f>
        <v>0</v>
      </c>
      <c r="I62" s="56">
        <f>D62*(M9/1000)</f>
        <v>0</v>
      </c>
    </row>
    <row r="63" spans="1:9" x14ac:dyDescent="0.3">
      <c r="A63" s="15" t="s">
        <v>112</v>
      </c>
      <c r="B63" s="11"/>
      <c r="C63" s="11"/>
      <c r="D63" s="41"/>
      <c r="E63" s="27"/>
      <c r="F63" s="28">
        <f>D63*(M18/1000)</f>
        <v>0</v>
      </c>
      <c r="G63" s="28">
        <f>E63*(M14/1000)</f>
        <v>0</v>
      </c>
      <c r="H63" s="28"/>
      <c r="I63" s="56">
        <f>D63*(42/1000)</f>
        <v>0</v>
      </c>
    </row>
    <row r="64" spans="1:9" x14ac:dyDescent="0.3">
      <c r="A64" s="15" t="s">
        <v>50</v>
      </c>
      <c r="B64" s="17" t="s">
        <v>51</v>
      </c>
      <c r="C64" s="14">
        <v>5</v>
      </c>
      <c r="D64" s="41"/>
      <c r="E64" s="27">
        <f>D64*(M11/1000)</f>
        <v>0</v>
      </c>
      <c r="F64" s="28">
        <f>D64*(M18/1000)</f>
        <v>0</v>
      </c>
      <c r="G64" s="28">
        <f>E64*(M10/1000)</f>
        <v>0</v>
      </c>
      <c r="H64" s="28">
        <f>D64*(M7/1000)</f>
        <v>0</v>
      </c>
      <c r="I64" s="56">
        <f>D64*(32/1000)</f>
        <v>0</v>
      </c>
    </row>
    <row r="65" spans="1:9" x14ac:dyDescent="0.3">
      <c r="A65" s="15" t="s">
        <v>100</v>
      </c>
      <c r="B65" s="17"/>
      <c r="C65" s="14"/>
      <c r="D65" s="41"/>
      <c r="E65" s="27"/>
      <c r="F65" s="28"/>
      <c r="G65" s="28"/>
      <c r="H65" s="28"/>
      <c r="I65" s="56">
        <f>D65*(M9/1000)</f>
        <v>0</v>
      </c>
    </row>
    <row r="66" spans="1:9" x14ac:dyDescent="0.3">
      <c r="A66" s="10" t="s">
        <v>52</v>
      </c>
      <c r="B66" s="14">
        <v>45</v>
      </c>
      <c r="C66" s="14">
        <v>45</v>
      </c>
      <c r="D66" s="41"/>
      <c r="E66" s="27">
        <f>D66*(M11/1000)</f>
        <v>0</v>
      </c>
      <c r="F66" s="28">
        <f>D66*(M17/1000)</f>
        <v>0</v>
      </c>
      <c r="G66" s="28">
        <f>D66*(M2/1000)</f>
        <v>0</v>
      </c>
      <c r="H66" s="28"/>
      <c r="I66" s="56">
        <f>D66*(M7/1000)</f>
        <v>0</v>
      </c>
    </row>
    <row r="67" spans="1:9" x14ac:dyDescent="0.3">
      <c r="A67" s="15" t="s">
        <v>53</v>
      </c>
      <c r="B67" s="14">
        <v>6</v>
      </c>
      <c r="C67" s="14">
        <v>6</v>
      </c>
      <c r="D67" s="41"/>
      <c r="E67" s="27">
        <f>D67*(M11/1000)</f>
        <v>0</v>
      </c>
      <c r="F67" s="28">
        <f>D67*(M17/1000)</f>
        <v>0</v>
      </c>
      <c r="G67" s="28">
        <f>D67*(M5/1000)</f>
        <v>0</v>
      </c>
      <c r="H67" s="28">
        <f>D67*(M16/1000)</f>
        <v>0</v>
      </c>
      <c r="I67" s="56">
        <f>D67*(M9/1000)</f>
        <v>0</v>
      </c>
    </row>
    <row r="68" spans="1:9" x14ac:dyDescent="0.3">
      <c r="A68" s="69" t="s">
        <v>101</v>
      </c>
      <c r="B68" s="11" t="s">
        <v>102</v>
      </c>
      <c r="C68" s="14">
        <v>8</v>
      </c>
      <c r="D68" s="41"/>
      <c r="E68" s="27"/>
      <c r="F68" s="28"/>
      <c r="G68" s="28"/>
      <c r="H68" s="28"/>
      <c r="I68" s="56">
        <f>D67*(M13/1000)</f>
        <v>0</v>
      </c>
    </row>
    <row r="69" spans="1:9" x14ac:dyDescent="0.3">
      <c r="A69" s="15" t="s">
        <v>54</v>
      </c>
      <c r="B69" s="16">
        <v>6</v>
      </c>
      <c r="C69" s="16">
        <v>6</v>
      </c>
      <c r="D69" s="41"/>
      <c r="E69" s="27">
        <f>D69*(M10/1000)</f>
        <v>0</v>
      </c>
      <c r="F69" s="28">
        <f>D69*(M16/1000)</f>
        <v>0</v>
      </c>
      <c r="G69" s="28">
        <f>D69*(M8/1000)</f>
        <v>0</v>
      </c>
      <c r="I69" s="56">
        <f>D69*(M11/1000)</f>
        <v>0</v>
      </c>
    </row>
    <row r="70" spans="1:9" x14ac:dyDescent="0.3">
      <c r="A70" s="15" t="s">
        <v>94</v>
      </c>
      <c r="B70" s="16">
        <v>6</v>
      </c>
      <c r="C70" s="16">
        <v>6</v>
      </c>
      <c r="D70" s="41"/>
      <c r="E70" s="27">
        <f>D70*(M10/1000)</f>
        <v>0</v>
      </c>
      <c r="F70" s="28">
        <f>D70*(M16/1000)</f>
        <v>0</v>
      </c>
      <c r="G70" s="28"/>
      <c r="H70" s="28">
        <f>D70*(M17/1000)</f>
        <v>0</v>
      </c>
      <c r="I70" s="56"/>
    </row>
    <row r="71" spans="1:9" x14ac:dyDescent="0.3">
      <c r="A71" s="15" t="s">
        <v>95</v>
      </c>
      <c r="B71" s="16">
        <v>6</v>
      </c>
      <c r="C71" s="16">
        <v>6</v>
      </c>
      <c r="D71" s="41"/>
      <c r="E71" s="27">
        <f>D71*(M10/1000)</f>
        <v>0</v>
      </c>
      <c r="F71" s="28">
        <f>D71*(M16/1000)</f>
        <v>0</v>
      </c>
      <c r="G71" s="28"/>
      <c r="H71" s="28">
        <f>D71*(M16/1000)</f>
        <v>0</v>
      </c>
      <c r="I71" s="56"/>
    </row>
    <row r="72" spans="1:9" x14ac:dyDescent="0.3">
      <c r="A72" s="10" t="s">
        <v>89</v>
      </c>
      <c r="B72" s="11" t="s">
        <v>27</v>
      </c>
      <c r="C72" s="14">
        <v>5</v>
      </c>
      <c r="D72" s="41"/>
      <c r="E72" s="27">
        <f>D72*(M7/1000)</f>
        <v>0</v>
      </c>
      <c r="F72" s="28"/>
      <c r="G72" s="28"/>
      <c r="H72" s="28"/>
      <c r="I72" s="56">
        <f>D72*(M13/1000)</f>
        <v>0</v>
      </c>
    </row>
    <row r="73" spans="1:9" x14ac:dyDescent="0.3">
      <c r="A73" s="10" t="s">
        <v>55</v>
      </c>
      <c r="B73" s="11"/>
      <c r="C73" s="11"/>
      <c r="D73" s="41"/>
      <c r="E73" s="27">
        <f>D73*(M8/1000)</f>
        <v>0</v>
      </c>
      <c r="F73" s="28">
        <f>D73*(M17/1000)</f>
        <v>0</v>
      </c>
      <c r="G73" s="28"/>
      <c r="H73" s="28">
        <f>D73*(M17/1000)</f>
        <v>0</v>
      </c>
      <c r="I73" s="56"/>
    </row>
    <row r="74" spans="1:9" x14ac:dyDescent="0.3">
      <c r="A74" s="10" t="s">
        <v>56</v>
      </c>
      <c r="B74" s="11"/>
      <c r="C74" s="11"/>
      <c r="D74" s="41"/>
      <c r="E74" s="27">
        <f>D74*(M8/1000)</f>
        <v>0</v>
      </c>
      <c r="F74" s="28"/>
      <c r="G74" s="28"/>
      <c r="H74" s="28"/>
      <c r="I74" s="56"/>
    </row>
    <row r="75" spans="1:9" x14ac:dyDescent="0.3">
      <c r="A75" s="10" t="s">
        <v>111</v>
      </c>
      <c r="B75" s="11"/>
      <c r="C75" s="11"/>
      <c r="D75" s="41"/>
      <c r="E75" s="27">
        <f>D75*(M8/1000)</f>
        <v>0</v>
      </c>
      <c r="F75" s="28">
        <f>D75*(M17/1000)</f>
        <v>0</v>
      </c>
      <c r="G75" s="28">
        <f>D75*(M17/1000)</f>
        <v>0</v>
      </c>
      <c r="H75" s="28"/>
      <c r="I75" s="56">
        <f>D75*(32/1000)</f>
        <v>0</v>
      </c>
    </row>
    <row r="76" spans="1:9" x14ac:dyDescent="0.3">
      <c r="A76" s="10" t="s">
        <v>57</v>
      </c>
      <c r="B76" s="11"/>
      <c r="C76" s="11"/>
      <c r="D76" s="41"/>
      <c r="E76" s="27">
        <f>D76*(M8/1000)</f>
        <v>0</v>
      </c>
      <c r="F76" s="28">
        <f>D76*(M7/1000)</f>
        <v>0</v>
      </c>
      <c r="G76" s="28">
        <f>D76*(12/1000)</f>
        <v>0</v>
      </c>
      <c r="H76" s="28"/>
      <c r="I76" s="56"/>
    </row>
    <row r="77" spans="1:9" x14ac:dyDescent="0.3">
      <c r="A77" s="10" t="s">
        <v>58</v>
      </c>
      <c r="B77" s="38"/>
      <c r="C77" s="38"/>
      <c r="D77" s="42"/>
      <c r="E77" s="39">
        <f>D77*(M8/1000)</f>
        <v>0</v>
      </c>
      <c r="F77" s="40"/>
      <c r="G77" s="28">
        <f>D77*(38/1000)</f>
        <v>0</v>
      </c>
      <c r="H77" s="28">
        <f>D77*(M7/1000)</f>
        <v>0</v>
      </c>
      <c r="I77" s="57"/>
    </row>
    <row r="78" spans="1:9" x14ac:dyDescent="0.3">
      <c r="A78" s="37" t="s">
        <v>84</v>
      </c>
      <c r="B78" s="38"/>
      <c r="C78" s="38"/>
      <c r="D78" s="42"/>
      <c r="E78" s="39"/>
      <c r="F78" s="40">
        <f>D78*(M17/1000)</f>
        <v>0</v>
      </c>
      <c r="G78" s="28">
        <f>D78*(M7/1000)</f>
        <v>0</v>
      </c>
      <c r="H78" s="40"/>
      <c r="I78" s="57"/>
    </row>
    <row r="79" spans="1:9" ht="19.5" thickBot="1" x14ac:dyDescent="0.35">
      <c r="A79" s="18" t="s">
        <v>85</v>
      </c>
      <c r="B79" s="19"/>
      <c r="C79" s="19"/>
      <c r="D79" s="43"/>
      <c r="E79" s="30"/>
      <c r="F79" s="31">
        <f>D79*(M17/1000)</f>
        <v>0</v>
      </c>
      <c r="G79" s="31"/>
      <c r="H79" s="31"/>
      <c r="I79" s="58"/>
    </row>
    <row r="80" spans="1:9" ht="19.5" thickBot="1" x14ac:dyDescent="0.35">
      <c r="A80" s="44" t="s">
        <v>76</v>
      </c>
      <c r="B80" s="45"/>
      <c r="C80" s="45"/>
      <c r="D80" s="46">
        <f t="shared" ref="D80:I80" si="0">SUM(D3:D79)</f>
        <v>0</v>
      </c>
      <c r="E80" s="46">
        <f t="shared" si="0"/>
        <v>0</v>
      </c>
      <c r="F80" s="61">
        <f t="shared" si="0"/>
        <v>0</v>
      </c>
      <c r="G80" s="46">
        <f t="shared" si="0"/>
        <v>0</v>
      </c>
      <c r="H80" s="46">
        <f t="shared" si="0"/>
        <v>0</v>
      </c>
      <c r="I80" s="59">
        <f t="shared" si="0"/>
        <v>0</v>
      </c>
    </row>
    <row r="81" spans="1:9" x14ac:dyDescent="0.3">
      <c r="A81" s="47" t="s">
        <v>86</v>
      </c>
      <c r="B81" s="53"/>
      <c r="C81" s="53"/>
      <c r="D81" s="48"/>
      <c r="E81" s="48">
        <v>28</v>
      </c>
      <c r="F81" s="32">
        <v>0</v>
      </c>
      <c r="G81" s="48">
        <v>20</v>
      </c>
      <c r="H81" s="48">
        <f>2 * (D81/1000)</f>
        <v>0</v>
      </c>
      <c r="I81" s="60">
        <v>25</v>
      </c>
    </row>
    <row r="82" spans="1:9" ht="19.5" thickBot="1" x14ac:dyDescent="0.35">
      <c r="A82" s="4" t="s">
        <v>87</v>
      </c>
      <c r="B82" s="54"/>
      <c r="C82" s="54"/>
      <c r="D82" s="52"/>
      <c r="E82" s="52"/>
      <c r="F82" s="52">
        <v>30</v>
      </c>
      <c r="G82" s="52">
        <v>30</v>
      </c>
      <c r="H82" s="52">
        <v>30</v>
      </c>
      <c r="I82" s="9">
        <v>30</v>
      </c>
    </row>
    <row r="83" spans="1:9" ht="19.5" thickBot="1" x14ac:dyDescent="0.35">
      <c r="A83" s="49" t="s">
        <v>76</v>
      </c>
      <c r="B83" s="50"/>
      <c r="C83" s="50"/>
      <c r="D83" s="51"/>
      <c r="E83" s="80">
        <f>SUM(E80:E82)</f>
        <v>28</v>
      </c>
      <c r="F83" s="80">
        <f t="shared" ref="F83:I83" si="1">SUM(F80:F82)</f>
        <v>30</v>
      </c>
      <c r="G83" s="80">
        <f t="shared" si="1"/>
        <v>50</v>
      </c>
      <c r="H83" s="80">
        <f t="shared" si="1"/>
        <v>30</v>
      </c>
      <c r="I83" s="80">
        <f t="shared" si="1"/>
        <v>55</v>
      </c>
    </row>
  </sheetData>
  <pageMargins left="0.7" right="0.7" top="0.75" bottom="0.75" header="0.3" footer="0.3"/>
  <pageSetup paperSize="9" orientation="portrait" r:id="rId1"/>
  <ignoredErrors>
    <ignoredError sqref="I33 E24:E25 E6 I68" formula="1"/>
    <ignoredError sqref="B42"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Malt Priser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Max Lyngby</dc:creator>
  <cp:lastModifiedBy>Jesper Max Lyngby</cp:lastModifiedBy>
  <cp:lastPrinted>2015-04-24T16:07:16Z</cp:lastPrinted>
  <dcterms:created xsi:type="dcterms:W3CDTF">2015-02-01T21:58:41Z</dcterms:created>
  <dcterms:modified xsi:type="dcterms:W3CDTF">2015-10-20T17:55:56Z</dcterms:modified>
</cp:coreProperties>
</file>